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งานขวัญ (11 มิ.ย.68)\งานประจำปี 2570\2. เงินรายได้ ปี 2570\คู่มือเงินรายได้ ปี 2570 คณะ\"/>
    </mc:Choice>
  </mc:AlternateContent>
  <xr:revisionPtr revIDLastSave="0" documentId="13_ncr:1_{11572BB8-6C89-46CB-BB56-861A568FC09E}" xr6:coauthVersionLast="47" xr6:coauthVersionMax="47" xr10:uidLastSave="{00000000-0000-0000-0000-000000000000}"/>
  <bookViews>
    <workbookView xWindow="-120" yWindow="-120" windowWidth="29040" windowHeight="15720" tabRatio="859" activeTab="1" xr2:uid="{00000000-000D-0000-FFFF-FFFF00000000}"/>
  </bookViews>
  <sheets>
    <sheet name="ใบคั่น" sheetId="148" r:id="rId1"/>
    <sheet name="สรุปวงเงิน" sheetId="131" r:id="rId2"/>
    <sheet name="1. งบบุคลากร" sheetId="80" r:id="rId3"/>
    <sheet name="1.1 พ.เงินรายได้ (รายบุคคล)" sheetId="172" r:id="rId4"/>
    <sheet name="1.2 ลูกจ้างชั่วคราว (ต่างชาติ)" sheetId="159" r:id="rId5"/>
    <sheet name="1.3 เทียบงบบุคลากรปี 69-70" sheetId="160" r:id="rId6"/>
    <sheet name=" 2.1.1 สรุปงบดำเนินงาน" sheetId="151" r:id="rId7"/>
    <sheet name="2.1.2 ค่าสนับสนุนการศึกษา" sheetId="146" r:id="rId8"/>
    <sheet name="2.1.3 ค่าเบี้ยประชุม" sheetId="149" r:id="rId9"/>
    <sheet name="2.1.4 คชจ.ประชุม" sheetId="150" r:id="rId10"/>
    <sheet name=" 2.1.5 สรุปค่าสมาชิก+โครงการ" sheetId="155" r:id="rId11"/>
    <sheet name="ประเด็นที่ 1" sheetId="166" r:id="rId12"/>
    <sheet name="ประเด็นที่ 2" sheetId="167" r:id="rId13"/>
    <sheet name="ประเด็นที่ 3 บริการวิชาการ" sheetId="168" r:id="rId14"/>
    <sheet name="ประเด็นที่ 3 วัฒนธรรม" sheetId="169" r:id="rId15"/>
    <sheet name="ประเด็นที่ 4" sheetId="170" r:id="rId16"/>
  </sheets>
  <externalReferences>
    <externalReference r:id="rId17"/>
    <externalReference r:id="rId18"/>
  </externalReferences>
  <definedNames>
    <definedName name="a" localSheetId="6">#REF!</definedName>
    <definedName name="a" localSheetId="4">#REF!</definedName>
    <definedName name="a" localSheetId="5">#REF!</definedName>
    <definedName name="a" localSheetId="0">#REF!</definedName>
    <definedName name="a" localSheetId="1">#REF!</definedName>
    <definedName name="a">#REF!</definedName>
    <definedName name="aa" localSheetId="6">#REF!</definedName>
    <definedName name="aa" localSheetId="4">#REF!</definedName>
    <definedName name="aa" localSheetId="5">#REF!</definedName>
    <definedName name="aa" localSheetId="0">#REF!</definedName>
    <definedName name="aa">#REF!</definedName>
    <definedName name="b" localSheetId="4">#REF!</definedName>
    <definedName name="b" localSheetId="5">#REF!</definedName>
    <definedName name="b">#REF!</definedName>
    <definedName name="BUid_a" localSheetId="4">#REF!</definedName>
    <definedName name="BUid_a" localSheetId="5">#REF!</definedName>
    <definedName name="BUid_a">#REF!</definedName>
    <definedName name="d" localSheetId="4">#REF!</definedName>
    <definedName name="d" localSheetId="5">#REF!</definedName>
    <definedName name="d">#REF!</definedName>
    <definedName name="invest" localSheetId="4">#REF!,#REF!</definedName>
    <definedName name="invest" localSheetId="5">#REF!,#REF!</definedName>
    <definedName name="invest">#REF!,#REF!</definedName>
    <definedName name="invest_1000up" localSheetId="4">#REF!,#REF!</definedName>
    <definedName name="invest_1000up" localSheetId="5">#REF!,#REF!</definedName>
    <definedName name="invest_1000up">#REF!,#REF!</definedName>
    <definedName name="_xlnm.Print_Area" localSheetId="6">' 2.1.1 สรุปงบดำเนินงาน'!$A$1:$N$44</definedName>
    <definedName name="_xlnm.Print_Area" localSheetId="10">' 2.1.5 สรุปค่าสมาชิก+โครงการ'!$A$1:$J$18</definedName>
    <definedName name="_xlnm.Print_Area" localSheetId="2">'1. งบบุคลากร'!$A$1:$K$41</definedName>
    <definedName name="_xlnm.Print_Area" localSheetId="3">'1.1 พ.เงินรายได้ (รายบุคคล)'!$A$1:$O$30</definedName>
    <definedName name="_xlnm.Print_Area" localSheetId="4">'1.2 ลูกจ้างชั่วคราว (ต่างชาติ)'!$A$1:$K$20</definedName>
    <definedName name="_xlnm.Print_Area" localSheetId="5">'1.3 เทียบงบบุคลากรปี 69-70'!$A$1:$S$28</definedName>
    <definedName name="_xlnm.Print_Area" localSheetId="7">'2.1.2 ค่าสนับสนุนการศึกษา'!$A$1:$F$23</definedName>
    <definedName name="_xlnm.Print_Area" localSheetId="0">ใบคั่น!$A$1:$BV$26</definedName>
    <definedName name="_xlnm.Print_Area" localSheetId="1">สรุปวงเงิน!$A$1:$K$56</definedName>
    <definedName name="_xlnm.Print_Area">#REF!</definedName>
    <definedName name="PRINT_AREA_ME" localSheetId="4">#REF!</definedName>
    <definedName name="PRINT_AREA_ME" localSheetId="5">#REF!</definedName>
    <definedName name="PRINT_AREA_ME">#REF!</definedName>
    <definedName name="PRINT_AREA_MI" localSheetId="4">#REF!</definedName>
    <definedName name="PRINT_AREA_MI" localSheetId="5">#REF!</definedName>
    <definedName name="PRINT_AREA_MI">#REF!</definedName>
    <definedName name="_xlnm.Print_Titles" localSheetId="6">' 2.1.1 สรุปงบดำเนินงาน'!$6:$8</definedName>
    <definedName name="_xlnm.Print_Titles" localSheetId="10">' 2.1.5 สรุปค่าสมาชิก+โครงการ'!$1:$7</definedName>
    <definedName name="_xlnm.Print_Titles" localSheetId="4">'1.2 ลูกจ้างชั่วคราว (ต่างชาติ)'!$7:$7</definedName>
    <definedName name="_xlnm.Print_Titles" localSheetId="8">'2.1.3 ค่าเบี้ยประชุม'!$7:$8</definedName>
    <definedName name="_xlnm.Print_Titles" localSheetId="9">'2.1.4 คชจ.ประชุม'!$1:$8</definedName>
    <definedName name="_xlnm.Print_Titles" localSheetId="11">'ประเด็นที่ 1'!$1:$8</definedName>
    <definedName name="_xlnm.Print_Titles" localSheetId="13">'ประเด็นที่ 3 บริการวิชาการ'!$1:$9</definedName>
    <definedName name="_xlnm.Print_Titles" localSheetId="1">สรุปวงเงิน!$6:$7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 localSheetId="6">#REF!</definedName>
    <definedName name="Q_01Government_ครอง" localSheetId="3">#REF!</definedName>
    <definedName name="Q_01Government_ครอง" localSheetId="4">#REF!</definedName>
    <definedName name="Q_01Government_ครอง" localSheetId="5">#REF!</definedName>
    <definedName name="Q_01Government_ครอง" localSheetId="7">#REF!</definedName>
    <definedName name="Q_01Government_ครอง" localSheetId="9">#REF!</definedName>
    <definedName name="Q_01Government_ครอง" localSheetId="1">#REF!</definedName>
    <definedName name="Q_01Government_ครอง">#REF!</definedName>
    <definedName name="Q_02Government_ว่าง" localSheetId="6">#REF!</definedName>
    <definedName name="Q_02Government_ว่าง" localSheetId="3">#REF!</definedName>
    <definedName name="Q_02Government_ว่าง" localSheetId="4">#REF!</definedName>
    <definedName name="Q_02Government_ว่าง" localSheetId="5">#REF!</definedName>
    <definedName name="Q_02Government_ว่าง" localSheetId="7">#REF!</definedName>
    <definedName name="Q_02Government_ว่าง" localSheetId="9">#REF!</definedName>
    <definedName name="Q_02Government_ว่าง">#REF!</definedName>
    <definedName name="Q_06TotalGovern" localSheetId="6">#REF!</definedName>
    <definedName name="Q_06TotalGovern" localSheetId="3">#REF!</definedName>
    <definedName name="Q_06TotalGovern" localSheetId="4">#REF!</definedName>
    <definedName name="Q_06TotalGovern" localSheetId="5">#REF!</definedName>
    <definedName name="Q_06TotalGovern" localSheetId="7">#REF!</definedName>
    <definedName name="Q_06TotalGovern" localSheetId="9">#REF!</definedName>
    <definedName name="Q_06TotalGovern">#REF!</definedName>
    <definedName name="Q_07TotalGovern_ครอง" localSheetId="6">#REF!</definedName>
    <definedName name="Q_07TotalGovern_ครอง" localSheetId="3">#REF!</definedName>
    <definedName name="Q_07TotalGovern_ครอง" localSheetId="4">#REF!</definedName>
    <definedName name="Q_07TotalGovern_ครอง" localSheetId="5">#REF!</definedName>
    <definedName name="Q_07TotalGovern_ครอง" localSheetId="7">#REF!</definedName>
    <definedName name="Q_07TotalGovern_ครอง" localSheetId="9">#REF!</definedName>
    <definedName name="Q_07TotalGovern_ครอง">#REF!</definedName>
    <definedName name="s" localSheetId="4">#REF!,#REF!</definedName>
    <definedName name="s" localSheetId="5">#REF!,#REF!</definedName>
    <definedName name="s">#REF!,#REF!</definedName>
    <definedName name="SAPBEXdnldView" hidden="1">"41AIXPC4NJ1Q0RY1SSD40KJLS"</definedName>
    <definedName name="SAPBEXsysID" hidden="1">"BWP"</definedName>
    <definedName name="sss" localSheetId="4">#REF!,#REF!</definedName>
    <definedName name="sss" localSheetId="5">#REF!,#REF!</definedName>
    <definedName name="sss">#REF!,#REF!</definedName>
    <definedName name="ssss" localSheetId="4">#REF!,#REF!</definedName>
    <definedName name="ssss" localSheetId="5">#REF!,#REF!</definedName>
    <definedName name="ssss">#REF!,#REF!</definedName>
    <definedName name="sum" localSheetId="4">#REF!</definedName>
    <definedName name="sum" localSheetId="5">#REF!</definedName>
    <definedName name="sum">#REF!</definedName>
    <definedName name="sum_1000up" localSheetId="4">#REF!,#REF!</definedName>
    <definedName name="sum_1000up" localSheetId="5">#REF!,#REF!</definedName>
    <definedName name="sum_1000up">#REF!,#REF!</definedName>
    <definedName name="test" localSheetId="6">#REF!</definedName>
    <definedName name="test" localSheetId="3">#REF!</definedName>
    <definedName name="test" localSheetId="4">#REF!</definedName>
    <definedName name="test" localSheetId="5">#REF!</definedName>
    <definedName name="test" localSheetId="7">#REF!</definedName>
    <definedName name="test" localSheetId="9">#REF!</definedName>
    <definedName name="test">#REF!</definedName>
    <definedName name="ก่อสร้าง" localSheetId="4">#REF!</definedName>
    <definedName name="ก่อสร้าง" localSheetId="5">#REF!</definedName>
    <definedName name="ก่อสร้าง">#REF!</definedName>
    <definedName name="การ" localSheetId="4">#REF!</definedName>
    <definedName name="การ" localSheetId="5">#REF!</definedName>
    <definedName name="การ">#REF!</definedName>
    <definedName name="ครุภัณฑ์" localSheetId="4">#REF!</definedName>
    <definedName name="ครุภัณฑ์" localSheetId="5">#REF!</definedName>
    <definedName name="ครุภัณฑ์">#REF!</definedName>
    <definedName name="ครุภัณฑ์3" localSheetId="4">#REF!</definedName>
    <definedName name="ครุภัณฑ์3" localSheetId="5">#REF!</definedName>
    <definedName name="ครุภัณฑ์3">#REF!</definedName>
    <definedName name="ครุภัณฑ์แก้ไช" localSheetId="4">#REF!</definedName>
    <definedName name="ครุภัณฑ์แก้ไช" localSheetId="5">#REF!</definedName>
    <definedName name="ครุภัณฑ์แก้ไช">#REF!</definedName>
    <definedName name="ตชว" localSheetId="6">#REF!</definedName>
    <definedName name="ตชว" localSheetId="4">#REF!</definedName>
    <definedName name="ตชว" localSheetId="5">#REF!</definedName>
    <definedName name="ตชว">#REF!</definedName>
    <definedName name="แผนงานจัดการศึกษาระดับอุดมศึกษา" localSheetId="4">[2]ศูนย์สัตวศาสตร์ฯ!#REF!</definedName>
    <definedName name="แผนงานจัดการศึกษาระดับอุดมศึกษา" localSheetId="5">[2]ศูนย์สัตวศาสตร์ฯ!#REF!</definedName>
    <definedName name="แผนงานจัดการศึกษาระดับอุดมศึกษา">[2]ศูนย์สัตวศาสตร์ฯ!#REF!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72" l="1"/>
  <c r="G20" i="172"/>
  <c r="F20" i="172"/>
  <c r="K19" i="172"/>
  <c r="H19" i="172"/>
  <c r="P19" i="172" s="1"/>
  <c r="P18" i="172"/>
  <c r="N18" i="172"/>
  <c r="O18" i="172" s="1"/>
  <c r="M18" i="172"/>
  <c r="K18" i="172"/>
  <c r="H18" i="172"/>
  <c r="I18" i="172" s="1"/>
  <c r="M17" i="172"/>
  <c r="K17" i="172"/>
  <c r="K20" i="172" s="1"/>
  <c r="H17" i="172"/>
  <c r="P17" i="172" s="1"/>
  <c r="J11" i="172"/>
  <c r="H11" i="172"/>
  <c r="G11" i="172"/>
  <c r="F11" i="172"/>
  <c r="K10" i="172"/>
  <c r="H10" i="172"/>
  <c r="N10" i="172" s="1"/>
  <c r="O10" i="172" s="1"/>
  <c r="K9" i="172"/>
  <c r="H9" i="172"/>
  <c r="N9" i="172" s="1"/>
  <c r="O9" i="172" s="1"/>
  <c r="N8" i="172"/>
  <c r="O8" i="172" s="1"/>
  <c r="L8" i="172"/>
  <c r="M8" i="172" s="1"/>
  <c r="K8" i="172"/>
  <c r="K11" i="172" s="1"/>
  <c r="H8" i="172"/>
  <c r="I8" i="172" s="1"/>
  <c r="K7" i="172"/>
  <c r="H7" i="172"/>
  <c r="N7" i="172" s="1"/>
  <c r="O7" i="172" s="1"/>
  <c r="K6" i="172"/>
  <c r="H6" i="172"/>
  <c r="N6" i="172" s="1"/>
  <c r="O6" i="172" l="1"/>
  <c r="O11" i="172" s="1"/>
  <c r="N11" i="172"/>
  <c r="I19" i="172"/>
  <c r="I6" i="172"/>
  <c r="I9" i="172"/>
  <c r="L19" i="172"/>
  <c r="L6" i="172"/>
  <c r="L9" i="172"/>
  <c r="M9" i="172" s="1"/>
  <c r="N19" i="172"/>
  <c r="O19" i="172" s="1"/>
  <c r="I17" i="172"/>
  <c r="I20" i="172" s="1"/>
  <c r="I7" i="172"/>
  <c r="I10" i="172"/>
  <c r="N17" i="172"/>
  <c r="H20" i="172"/>
  <c r="L7" i="172"/>
  <c r="M7" i="172" s="1"/>
  <c r="L10" i="172"/>
  <c r="M10" i="172" s="1"/>
  <c r="M6" i="172" l="1"/>
  <c r="M11" i="172" s="1"/>
  <c r="L11" i="172"/>
  <c r="M19" i="172"/>
  <c r="M20" i="172" s="1"/>
  <c r="L20" i="172"/>
  <c r="N20" i="172"/>
  <c r="O17" i="172"/>
  <c r="O20" i="172" s="1"/>
  <c r="I11" i="172"/>
  <c r="K49" i="131" l="1"/>
  <c r="K50" i="131"/>
  <c r="C18" i="170" l="1"/>
  <c r="C15" i="170"/>
  <c r="C12" i="170"/>
  <c r="C11" i="170" s="1"/>
  <c r="C10" i="170" s="1"/>
  <c r="C18" i="169"/>
  <c r="C11" i="169" s="1"/>
  <c r="C10" i="169" s="1"/>
  <c r="C15" i="169"/>
  <c r="C12" i="169"/>
  <c r="C15" i="168"/>
  <c r="C12" i="168"/>
  <c r="C18" i="167"/>
  <c r="C15" i="167"/>
  <c r="C12" i="167"/>
  <c r="C11" i="167" s="1"/>
  <c r="C10" i="167" s="1"/>
  <c r="C32" i="166"/>
  <c r="C29" i="166"/>
  <c r="C26" i="166"/>
  <c r="C23" i="166"/>
  <c r="C20" i="166"/>
  <c r="C17" i="166"/>
  <c r="C14" i="166"/>
  <c r="C11" i="166"/>
  <c r="C10" i="166" l="1"/>
  <c r="C9" i="166" s="1"/>
  <c r="C11" i="168"/>
  <c r="C10" i="168" s="1"/>
  <c r="J41" i="131" l="1"/>
  <c r="I28" i="160" l="1"/>
  <c r="I12" i="160"/>
  <c r="H12" i="160"/>
  <c r="I30" i="80" l="1"/>
  <c r="N15" i="160" l="1"/>
  <c r="C10" i="160"/>
  <c r="D15" i="160"/>
  <c r="E15" i="160"/>
  <c r="F15" i="160"/>
  <c r="G15" i="160"/>
  <c r="J15" i="160"/>
  <c r="K15" i="160"/>
  <c r="L15" i="160"/>
  <c r="M15" i="160"/>
  <c r="C15" i="160"/>
  <c r="N28" i="160"/>
  <c r="M28" i="160"/>
  <c r="M26" i="160" s="1"/>
  <c r="O28" i="160"/>
  <c r="K28" i="160"/>
  <c r="K26" i="160" s="1"/>
  <c r="H28" i="160"/>
  <c r="H27" i="160"/>
  <c r="P27" i="160"/>
  <c r="O27" i="160"/>
  <c r="F27" i="160"/>
  <c r="F26" i="160" s="1"/>
  <c r="D27" i="160"/>
  <c r="L26" i="160"/>
  <c r="J26" i="160"/>
  <c r="G26" i="160"/>
  <c r="E26" i="160"/>
  <c r="C26" i="160"/>
  <c r="I27" i="160" l="1"/>
  <c r="H26" i="160"/>
  <c r="C19" i="160"/>
  <c r="Q28" i="160"/>
  <c r="P28" i="160"/>
  <c r="N26" i="160"/>
  <c r="R28" i="160"/>
  <c r="P26" i="160"/>
  <c r="I26" i="160"/>
  <c r="Q27" i="160"/>
  <c r="O26" i="160"/>
  <c r="R27" i="160"/>
  <c r="D26" i="160"/>
  <c r="D10" i="160"/>
  <c r="D19" i="160" s="1"/>
  <c r="E10" i="160"/>
  <c r="E19" i="160" s="1"/>
  <c r="F10" i="160"/>
  <c r="F19" i="160" s="1"/>
  <c r="G10" i="160"/>
  <c r="G19" i="160" s="1"/>
  <c r="J10" i="160"/>
  <c r="J19" i="160" s="1"/>
  <c r="K10" i="160"/>
  <c r="K19" i="160" s="1"/>
  <c r="L10" i="160"/>
  <c r="L19" i="160" s="1"/>
  <c r="M10" i="160"/>
  <c r="M19" i="160" s="1"/>
  <c r="N10" i="160"/>
  <c r="N19" i="160" s="1"/>
  <c r="O12" i="160"/>
  <c r="P12" i="160"/>
  <c r="O13" i="160"/>
  <c r="P13" i="160"/>
  <c r="O16" i="160"/>
  <c r="P16" i="160"/>
  <c r="O17" i="160"/>
  <c r="P17" i="160"/>
  <c r="O18" i="160"/>
  <c r="P18" i="160"/>
  <c r="I13" i="160"/>
  <c r="I16" i="160"/>
  <c r="I17" i="160"/>
  <c r="I18" i="160"/>
  <c r="H13" i="160"/>
  <c r="H16" i="160"/>
  <c r="H17" i="160"/>
  <c r="H18" i="160"/>
  <c r="H11" i="160"/>
  <c r="P11" i="160"/>
  <c r="O11" i="160"/>
  <c r="I11" i="160"/>
  <c r="O10" i="160" l="1"/>
  <c r="H15" i="160"/>
  <c r="P15" i="160"/>
  <c r="I15" i="160"/>
  <c r="O15" i="160"/>
  <c r="R18" i="160"/>
  <c r="Q12" i="160"/>
  <c r="Q18" i="160"/>
  <c r="R13" i="160"/>
  <c r="Q26" i="160"/>
  <c r="R26" i="160"/>
  <c r="Q17" i="160"/>
  <c r="H10" i="160"/>
  <c r="R16" i="160"/>
  <c r="Q13" i="160"/>
  <c r="R12" i="160"/>
  <c r="Q16" i="160"/>
  <c r="R17" i="160"/>
  <c r="Q11" i="160"/>
  <c r="P10" i="160"/>
  <c r="P19" i="160" s="1"/>
  <c r="R11" i="160"/>
  <c r="I10" i="160"/>
  <c r="I19" i="160" l="1"/>
  <c r="O19" i="160"/>
  <c r="R15" i="160"/>
  <c r="Q15" i="160"/>
  <c r="H19" i="160"/>
  <c r="R10" i="160"/>
  <c r="Q10" i="160"/>
  <c r="Q19" i="160" s="1"/>
  <c r="R19" i="160" l="1"/>
  <c r="N39" i="151" l="1"/>
  <c r="L39" i="151"/>
  <c r="K39" i="151"/>
  <c r="K41" i="151"/>
  <c r="K38" i="151"/>
  <c r="I38" i="151"/>
  <c r="E38" i="151"/>
  <c r="N38" i="151"/>
  <c r="L38" i="151"/>
  <c r="I40" i="151"/>
  <c r="I39" i="151"/>
  <c r="E39" i="151"/>
  <c r="M39" i="151" s="1"/>
  <c r="E40" i="151"/>
  <c r="G14" i="159"/>
  <c r="H13" i="159"/>
  <c r="J13" i="159" s="1"/>
  <c r="K13" i="159" s="1"/>
  <c r="H12" i="159"/>
  <c r="J12" i="159" s="1"/>
  <c r="K12" i="159" s="1"/>
  <c r="H11" i="159"/>
  <c r="J11" i="159" s="1"/>
  <c r="K11" i="159" s="1"/>
  <c r="H10" i="159"/>
  <c r="I10" i="159" s="1"/>
  <c r="H9" i="159"/>
  <c r="J9" i="159" s="1"/>
  <c r="K9" i="159" s="1"/>
  <c r="H8" i="159"/>
  <c r="J8" i="159" s="1"/>
  <c r="I23" i="80"/>
  <c r="I20" i="80"/>
  <c r="G19" i="80" s="1"/>
  <c r="F18" i="80" s="1"/>
  <c r="I14" i="80"/>
  <c r="I11" i="80"/>
  <c r="I39" i="80"/>
  <c r="I36" i="80"/>
  <c r="J10" i="159" l="1"/>
  <c r="K10" i="159" s="1"/>
  <c r="I12" i="159"/>
  <c r="I29" i="80"/>
  <c r="M38" i="151"/>
  <c r="G10" i="80"/>
  <c r="F9" i="80" s="1"/>
  <c r="I7" i="80" s="1"/>
  <c r="I8" i="159"/>
  <c r="H14" i="159"/>
  <c r="J14" i="159"/>
  <c r="K8" i="159"/>
  <c r="K14" i="159" s="1"/>
  <c r="I9" i="159"/>
  <c r="I11" i="159"/>
  <c r="I13" i="159"/>
  <c r="I6" i="80" l="1"/>
  <c r="I14" i="159"/>
  <c r="F21" i="146" l="1"/>
  <c r="F16" i="146"/>
  <c r="F13" i="146"/>
  <c r="F12" i="146"/>
  <c r="E19" i="146"/>
  <c r="E15" i="146"/>
  <c r="E11" i="146"/>
  <c r="F14" i="146"/>
  <c r="F11" i="146" s="1"/>
  <c r="F17" i="146"/>
  <c r="F18" i="146"/>
  <c r="F20" i="146"/>
  <c r="F19" i="146" s="1"/>
  <c r="F22" i="146"/>
  <c r="D11" i="146"/>
  <c r="E10" i="146" l="1"/>
  <c r="F15" i="146"/>
  <c r="F10" i="146" s="1"/>
  <c r="J52" i="131" l="1"/>
  <c r="K33" i="131"/>
  <c r="E32" i="131"/>
  <c r="F32" i="131"/>
  <c r="G32" i="131"/>
  <c r="H32" i="131"/>
  <c r="I32" i="131"/>
  <c r="D32" i="131"/>
  <c r="D34" i="131"/>
  <c r="K32" i="131" l="1"/>
  <c r="K48" i="131" l="1"/>
  <c r="K47" i="131"/>
  <c r="K46" i="131"/>
  <c r="K45" i="131"/>
  <c r="K44" i="131"/>
  <c r="K43" i="131"/>
  <c r="D8" i="155"/>
  <c r="E8" i="155"/>
  <c r="F8" i="155"/>
  <c r="G8" i="155"/>
  <c r="H8" i="155"/>
  <c r="C8" i="155"/>
  <c r="I11" i="155"/>
  <c r="I10" i="155"/>
  <c r="J15" i="155"/>
  <c r="J12" i="155" s="1"/>
  <c r="I15" i="155"/>
  <c r="I12" i="155" s="1"/>
  <c r="H15" i="155"/>
  <c r="H12" i="155" s="1"/>
  <c r="G15" i="155"/>
  <c r="G12" i="155" s="1"/>
  <c r="F15" i="155"/>
  <c r="F12" i="155" s="1"/>
  <c r="E15" i="155"/>
  <c r="E12" i="155" s="1"/>
  <c r="D15" i="155"/>
  <c r="D12" i="155" s="1"/>
  <c r="C15" i="155"/>
  <c r="C12" i="155" s="1"/>
  <c r="I9" i="155"/>
  <c r="I8" i="155" l="1"/>
  <c r="K55" i="131"/>
  <c r="K54" i="131"/>
  <c r="D15" i="146" l="1"/>
  <c r="D19" i="146"/>
  <c r="C11" i="146"/>
  <c r="C15" i="146"/>
  <c r="C19" i="146"/>
  <c r="N43" i="151"/>
  <c r="N42" i="151"/>
  <c r="N41" i="151"/>
  <c r="N40" i="151"/>
  <c r="N36" i="151"/>
  <c r="N35" i="151"/>
  <c r="N34" i="151"/>
  <c r="N33" i="151"/>
  <c r="N32" i="151"/>
  <c r="N31" i="151"/>
  <c r="N30" i="151"/>
  <c r="N29" i="151"/>
  <c r="N28" i="151"/>
  <c r="N27" i="151"/>
  <c r="N25" i="151"/>
  <c r="N24" i="151"/>
  <c r="N23" i="151"/>
  <c r="N22" i="151"/>
  <c r="N21" i="151"/>
  <c r="N20" i="151"/>
  <c r="N18" i="151"/>
  <c r="N17" i="151"/>
  <c r="N16" i="151"/>
  <c r="N13" i="151"/>
  <c r="N14" i="151"/>
  <c r="N12" i="151"/>
  <c r="N11" i="151"/>
  <c r="L43" i="151"/>
  <c r="K43" i="151"/>
  <c r="L42" i="151"/>
  <c r="K42" i="151"/>
  <c r="L41" i="151"/>
  <c r="L40" i="151"/>
  <c r="K40" i="151"/>
  <c r="L36" i="151"/>
  <c r="K36" i="151"/>
  <c r="L35" i="151"/>
  <c r="K35" i="151"/>
  <c r="L34" i="151"/>
  <c r="K34" i="151"/>
  <c r="L33" i="151"/>
  <c r="K33" i="151"/>
  <c r="L32" i="151"/>
  <c r="K32" i="151"/>
  <c r="L31" i="151"/>
  <c r="K31" i="151"/>
  <c r="L30" i="151"/>
  <c r="K30" i="151"/>
  <c r="L29" i="151"/>
  <c r="K29" i="151"/>
  <c r="L28" i="151"/>
  <c r="K28" i="151"/>
  <c r="L27" i="151"/>
  <c r="K27" i="151"/>
  <c r="L25" i="151"/>
  <c r="K25" i="151"/>
  <c r="L24" i="151"/>
  <c r="K24" i="151"/>
  <c r="L23" i="151"/>
  <c r="K23" i="151"/>
  <c r="L22" i="151"/>
  <c r="K22" i="151"/>
  <c r="L21" i="151"/>
  <c r="K21" i="151"/>
  <c r="L20" i="151"/>
  <c r="K20" i="151"/>
  <c r="L18" i="151"/>
  <c r="K18" i="151"/>
  <c r="L17" i="151"/>
  <c r="K17" i="151"/>
  <c r="L16" i="151"/>
  <c r="K16" i="151"/>
  <c r="K13" i="151"/>
  <c r="L13" i="151"/>
  <c r="K14" i="151"/>
  <c r="L14" i="151"/>
  <c r="L12" i="151"/>
  <c r="L11" i="151"/>
  <c r="K12" i="151"/>
  <c r="K11" i="151"/>
  <c r="I43" i="151"/>
  <c r="I42" i="151"/>
  <c r="I41" i="151"/>
  <c r="I36" i="151"/>
  <c r="I35" i="151"/>
  <c r="I34" i="151"/>
  <c r="I33" i="151"/>
  <c r="I32" i="151"/>
  <c r="I31" i="151"/>
  <c r="I30" i="151"/>
  <c r="I29" i="151"/>
  <c r="I28" i="151"/>
  <c r="I27" i="151"/>
  <c r="I25" i="151"/>
  <c r="I24" i="151"/>
  <c r="I23" i="151"/>
  <c r="I22" i="151"/>
  <c r="I21" i="151"/>
  <c r="I20" i="151"/>
  <c r="I18" i="151"/>
  <c r="I17" i="151"/>
  <c r="I16" i="151"/>
  <c r="I14" i="151"/>
  <c r="I13" i="151"/>
  <c r="I12" i="151"/>
  <c r="I11" i="151"/>
  <c r="E43" i="151"/>
  <c r="E42" i="151"/>
  <c r="E41" i="151"/>
  <c r="M40" i="151"/>
  <c r="E36" i="151"/>
  <c r="E35" i="151"/>
  <c r="E34" i="151"/>
  <c r="E33" i="151"/>
  <c r="E32" i="151"/>
  <c r="E31" i="151"/>
  <c r="E30" i="151"/>
  <c r="E29" i="151"/>
  <c r="E28" i="151"/>
  <c r="E27" i="151"/>
  <c r="E25" i="151"/>
  <c r="E24" i="151"/>
  <c r="E23" i="151"/>
  <c r="E22" i="151"/>
  <c r="E21" i="151"/>
  <c r="E20" i="151"/>
  <c r="E18" i="151"/>
  <c r="E17" i="151"/>
  <c r="E16" i="151"/>
  <c r="E13" i="151"/>
  <c r="E14" i="151"/>
  <c r="E12" i="151"/>
  <c r="E11" i="151"/>
  <c r="D10" i="151"/>
  <c r="M28" i="151" l="1"/>
  <c r="M20" i="151"/>
  <c r="M21" i="151"/>
  <c r="M41" i="151"/>
  <c r="M11" i="151"/>
  <c r="C10" i="146"/>
  <c r="M30" i="151"/>
  <c r="D10" i="146"/>
  <c r="M24" i="151"/>
  <c r="M13" i="151"/>
  <c r="I15" i="151"/>
  <c r="I26" i="151"/>
  <c r="M18" i="151"/>
  <c r="M36" i="151"/>
  <c r="M14" i="151"/>
  <c r="M33" i="151"/>
  <c r="M25" i="151"/>
  <c r="M34" i="151"/>
  <c r="I10" i="151"/>
  <c r="I9" i="151" s="1"/>
  <c r="I37" i="151"/>
  <c r="M23" i="151"/>
  <c r="M32" i="151"/>
  <c r="M43" i="151"/>
  <c r="M17" i="151"/>
  <c r="E15" i="151"/>
  <c r="M35" i="151"/>
  <c r="M27" i="151"/>
  <c r="E26" i="151"/>
  <c r="M22" i="151"/>
  <c r="M42" i="151"/>
  <c r="M12" i="151"/>
  <c r="M31" i="151"/>
  <c r="M16" i="151"/>
  <c r="E37" i="151"/>
  <c r="M29" i="151"/>
  <c r="E10" i="151"/>
  <c r="O11" i="150"/>
  <c r="O10" i="150"/>
  <c r="AD11" i="149"/>
  <c r="AD10" i="149"/>
  <c r="AD9" i="149"/>
  <c r="X12" i="149"/>
  <c r="Z11" i="149"/>
  <c r="Z10" i="149"/>
  <c r="Z9" i="149"/>
  <c r="T12" i="149"/>
  <c r="V11" i="149"/>
  <c r="V10" i="149"/>
  <c r="V9" i="149"/>
  <c r="P12" i="149"/>
  <c r="R11" i="149"/>
  <c r="R10" i="149"/>
  <c r="R9" i="149"/>
  <c r="L12" i="149"/>
  <c r="N11" i="149"/>
  <c r="N10" i="149"/>
  <c r="N9" i="149"/>
  <c r="H12" i="149"/>
  <c r="J11" i="149"/>
  <c r="J10" i="149"/>
  <c r="J9" i="149"/>
  <c r="D12" i="149"/>
  <c r="F11" i="149"/>
  <c r="F10" i="149"/>
  <c r="F9" i="149"/>
  <c r="L37" i="151"/>
  <c r="L15" i="151"/>
  <c r="K10" i="151"/>
  <c r="D37" i="151"/>
  <c r="F37" i="151"/>
  <c r="G37" i="151"/>
  <c r="H37" i="151"/>
  <c r="J37" i="151"/>
  <c r="C37" i="151"/>
  <c r="D26" i="151"/>
  <c r="F26" i="151"/>
  <c r="G26" i="151"/>
  <c r="H26" i="151"/>
  <c r="J26" i="151"/>
  <c r="C26" i="151"/>
  <c r="D15" i="151"/>
  <c r="F15" i="151"/>
  <c r="G15" i="151"/>
  <c r="H15" i="151"/>
  <c r="J15" i="151"/>
  <c r="C15" i="151"/>
  <c r="F10" i="151"/>
  <c r="G10" i="151"/>
  <c r="H10" i="151"/>
  <c r="J10" i="151"/>
  <c r="C10" i="151"/>
  <c r="M10" i="151" l="1"/>
  <c r="M9" i="151" s="1"/>
  <c r="N12" i="149"/>
  <c r="V12" i="149"/>
  <c r="AD12" i="149"/>
  <c r="D9" i="151"/>
  <c r="F12" i="149"/>
  <c r="E9" i="151"/>
  <c r="C9" i="151"/>
  <c r="H9" i="151"/>
  <c r="G9" i="151"/>
  <c r="F9" i="151"/>
  <c r="J9" i="151"/>
  <c r="L26" i="151"/>
  <c r="J12" i="149"/>
  <c r="R12" i="149"/>
  <c r="Z12" i="149"/>
  <c r="K37" i="151"/>
  <c r="K26" i="151"/>
  <c r="K15" i="151"/>
  <c r="L10" i="151"/>
  <c r="N37" i="151"/>
  <c r="N26" i="151"/>
  <c r="N10" i="151"/>
  <c r="N12" i="150"/>
  <c r="M12" i="150"/>
  <c r="L12" i="150"/>
  <c r="J12" i="150"/>
  <c r="I12" i="150"/>
  <c r="H12" i="150"/>
  <c r="F12" i="150"/>
  <c r="E12" i="150"/>
  <c r="D12" i="150"/>
  <c r="O9" i="150"/>
  <c r="O13" i="150" s="1"/>
  <c r="L9" i="151" l="1"/>
  <c r="O12" i="150"/>
  <c r="K9" i="151"/>
  <c r="N15" i="151"/>
  <c r="N9" i="151" s="1"/>
  <c r="K40" i="131" l="1"/>
  <c r="J39" i="131"/>
  <c r="K39" i="131" s="1"/>
  <c r="K9" i="131" l="1"/>
  <c r="K31" i="131"/>
  <c r="K36" i="131"/>
  <c r="K35" i="131"/>
  <c r="K41" i="131"/>
  <c r="K52" i="131"/>
  <c r="K53" i="131"/>
  <c r="K42" i="131"/>
  <c r="K18" i="131"/>
  <c r="K19" i="131"/>
  <c r="K20" i="131"/>
  <c r="K26" i="131"/>
  <c r="K28" i="131"/>
  <c r="K29" i="131"/>
  <c r="K30" i="131"/>
  <c r="K17" i="131"/>
  <c r="K12" i="131"/>
  <c r="K13" i="131"/>
  <c r="K14" i="131"/>
  <c r="K10" i="131"/>
  <c r="D16" i="131"/>
  <c r="C11" i="131"/>
  <c r="K11" i="131" s="1"/>
  <c r="J37" i="131"/>
  <c r="J51" i="131" s="1"/>
  <c r="J56" i="131" s="1"/>
  <c r="E37" i="131"/>
  <c r="F37" i="131"/>
  <c r="G37" i="131"/>
  <c r="H37" i="131"/>
  <c r="I37" i="131"/>
  <c r="D37" i="131"/>
  <c r="H34" i="131"/>
  <c r="I34" i="131"/>
  <c r="D27" i="131"/>
  <c r="F34" i="131"/>
  <c r="F27" i="131"/>
  <c r="F16" i="131"/>
  <c r="E34" i="131"/>
  <c r="E27" i="131"/>
  <c r="E16" i="131"/>
  <c r="K38" i="131"/>
  <c r="F15" i="131" l="1"/>
  <c r="F51" i="131" s="1"/>
  <c r="F56" i="131" s="1"/>
  <c r="H51" i="131"/>
  <c r="H56" i="131" s="1"/>
  <c r="I51" i="131"/>
  <c r="I56" i="131" s="1"/>
  <c r="E15" i="131"/>
  <c r="E51" i="131" s="1"/>
  <c r="E56" i="131" s="1"/>
  <c r="D15" i="131"/>
  <c r="D51" i="131" s="1"/>
  <c r="D56" i="131" s="1"/>
  <c r="K37" i="131"/>
  <c r="C8" i="131" l="1"/>
  <c r="G27" i="131"/>
  <c r="H27" i="131"/>
  <c r="I27" i="131"/>
  <c r="G34" i="131"/>
  <c r="K34" i="131" s="1"/>
  <c r="K8" i="131" l="1"/>
  <c r="K27" i="131"/>
  <c r="C15" i="131" l="1"/>
  <c r="C51" i="131" s="1"/>
  <c r="C56" i="131" s="1"/>
  <c r="G16" i="131"/>
  <c r="G15" i="131" s="1"/>
  <c r="G51" i="131" s="1"/>
  <c r="G56" i="131" s="1"/>
  <c r="K16" i="131" l="1"/>
  <c r="K15" i="131" l="1"/>
  <c r="K51" i="131" s="1"/>
  <c r="K56" i="131" s="1"/>
</calcChain>
</file>

<file path=xl/sharedStrings.xml><?xml version="1.0" encoding="utf-8"?>
<sst xmlns="http://schemas.openxmlformats.org/spreadsheetml/2006/main" count="719" uniqueCount="312">
  <si>
    <t>บาท</t>
  </si>
  <si>
    <t>งบดำเนินงาน</t>
  </si>
  <si>
    <t>หน่วยนับ</t>
  </si>
  <si>
    <t>1.1 อัตราเดิม  …..  อัตรา</t>
  </si>
  <si>
    <t>ระบุชื่อตำแหน่ง</t>
  </si>
  <si>
    <t>รายการ</t>
  </si>
  <si>
    <t>จำนวน</t>
  </si>
  <si>
    <t>ค่าจ้าง</t>
  </si>
  <si>
    <t>อัตรา</t>
  </si>
  <si>
    <t>วุฒิ</t>
  </si>
  <si>
    <t>………….</t>
  </si>
  <si>
    <t>…………………</t>
  </si>
  <si>
    <t>1.1.2  อัตราที่ได้รับอนุมัติเพิ่มระหว่างปี ………..อัตรา</t>
  </si>
  <si>
    <t>1)</t>
  </si>
  <si>
    <t>2)</t>
  </si>
  <si>
    <t>1.1.1  อัตราเดิม …………อัตรา</t>
  </si>
  <si>
    <t>หน่วยงาน ………………………………………….</t>
  </si>
  <si>
    <t>หน่วยงาน…………………………………………………</t>
  </si>
  <si>
    <t>ผลผลิต</t>
  </si>
  <si>
    <t>ผู้สำเร็จการศึกษาด้านวิทยาศาสตร์ฯ</t>
  </si>
  <si>
    <t>ผลงานการให้บริการวิชาการ</t>
  </si>
  <si>
    <t>ผลงานทำนุบำรุงศิลปวัฒนธรรม</t>
  </si>
  <si>
    <t>รวมทั้งสิ้น</t>
  </si>
  <si>
    <t>1. งบบุคลากร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</si>
  <si>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</si>
  <si>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</si>
  <si>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</si>
  <si>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</si>
  <si>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ที่</t>
  </si>
  <si>
    <t>งบรายจ่าย</t>
  </si>
  <si>
    <t>ผู้สำเร็จการศึกษาด้านวิทยาศาสตร์และเทคโนโลยี</t>
  </si>
  <si>
    <t xml:space="preserve">ค่าตอบแทน </t>
  </si>
  <si>
    <t xml:space="preserve">ค่าใช้สอย </t>
  </si>
  <si>
    <t xml:space="preserve"> - ค่าเบี้ยเลี้ยง ที่พัก พาหนะ </t>
  </si>
  <si>
    <t xml:space="preserve"> - ค่าซ่อมแซมพาหนะและขนส่ง </t>
  </si>
  <si>
    <t xml:space="preserve"> - ค่าซ่อมแซมครุภัณฑ์ </t>
  </si>
  <si>
    <t xml:space="preserve"> - ค่าประกันสังคม   </t>
  </si>
  <si>
    <t xml:space="preserve"> - ค่าใช้สอยอื่นๆ (ระบุ)</t>
  </si>
  <si>
    <t xml:space="preserve">ค่าวัสดุ </t>
  </si>
  <si>
    <t xml:space="preserve"> - วัสดุสำนักงาน  </t>
  </si>
  <si>
    <t xml:space="preserve"> - วัสดุเชื้อเพลิงและหล่อลื่น </t>
  </si>
  <si>
    <t xml:space="preserve"> - วัสดุก่อสร้าง </t>
  </si>
  <si>
    <t xml:space="preserve"> - วัสดุงานบ้านงานครัว </t>
  </si>
  <si>
    <t xml:space="preserve"> - วัสดุไฟฟ้าและวิทยุ </t>
  </si>
  <si>
    <t xml:space="preserve"> - วัสดุวิทยาศาสตร์ หรือการแพทย์  </t>
  </si>
  <si>
    <t xml:space="preserve"> - วัสดุการเกษตร </t>
  </si>
  <si>
    <t xml:space="preserve"> - วัสดุยานพาหนะและขนส่ง</t>
  </si>
  <si>
    <t xml:space="preserve"> - ค่าวัสดุอื่นๆ (ระบุ)</t>
  </si>
  <si>
    <t>หน้า</t>
  </si>
  <si>
    <t>เป้าหมาย</t>
  </si>
  <si>
    <t>งบประมาณ</t>
  </si>
  <si>
    <t>รายละเอียด</t>
  </si>
  <si>
    <t>(บาท)</t>
  </si>
  <si>
    <t>วัตถุประสงค์โครงการ โดยย่อ</t>
  </si>
  <si>
    <t>กลุ่มเป้าหมายผู้เข้าร่วม</t>
  </si>
  <si>
    <t>ประเภท / ชื่อโครงการ</t>
  </si>
  <si>
    <t>โครงการ..................................</t>
  </si>
  <si>
    <t>สรุปผลที่คาดว่าจะได้รับ</t>
  </si>
  <si>
    <t>หน่วยงาน...............................................................</t>
  </si>
  <si>
    <t>ระยะเวลา</t>
  </si>
  <si>
    <t>สถานที่</t>
  </si>
  <si>
    <t xml:space="preserve"> - ค่าหนังสือ วารสาร ตำรา  </t>
  </si>
  <si>
    <t xml:space="preserve"> - ค่าจ้างเหมาบริการ (แนบสัญญาปีเก่า)</t>
  </si>
  <si>
    <t xml:space="preserve"> - ค่าเช่าทรัพย์สิน (แนบสัญญาปีเก่า)</t>
  </si>
  <si>
    <t xml:space="preserve"> - เงินประจำตำแหน่งผู้บริหาร</t>
  </si>
  <si>
    <t>ผลผลิต / โครงการ</t>
  </si>
  <si>
    <t>ค่าครองชีพ (4%)</t>
  </si>
  <si>
    <t>ชื่อ -สกุล</t>
  </si>
  <si>
    <t>ชื่อตำแหน่ง</t>
  </si>
  <si>
    <t>เงินเดือน (บาท)</t>
  </si>
  <si>
    <t>เลขที่อัตรา</t>
  </si>
  <si>
    <t>รวมเงิน (บาท)/ เดือน</t>
  </si>
  <si>
    <t>รวมเงิน (บาท)/ปี</t>
  </si>
  <si>
    <t>ผลงานวิจัยและนวัตกรรม</t>
  </si>
  <si>
    <t>รายละเอียดการคำนวณค่าเบี้ยประชุมคณะกรรมการ</t>
  </si>
  <si>
    <t>อัตราค่าเบี้ยประชุม</t>
  </si>
  <si>
    <t>รวมเป็นเงินทั้งสิ้น</t>
  </si>
  <si>
    <t>นายกสภาฯ/ประธานกรรมการ</t>
  </si>
  <si>
    <t>ที่ปรึกษา</t>
  </si>
  <si>
    <t>กรรมการ(ภายนอก)</t>
  </si>
  <si>
    <t>กรรมการ(ภายใน)</t>
  </si>
  <si>
    <t>เลขานุการ/ผู้ช่วยเลขานุการ</t>
  </si>
  <si>
    <t>จำนวนครั้งที่ประชุม</t>
  </si>
  <si>
    <t>คณะกรรมการประจำคณะ/วิทยาลัย/สถาบัน/สำนัก</t>
  </si>
  <si>
    <t>จำนวนเงิน</t>
  </si>
  <si>
    <t>รายละเอียดการคำนวณค่าใช้จ่ายในการประชุม</t>
  </si>
  <si>
    <t>ค่าอาหาร</t>
  </si>
  <si>
    <t>ค่าพาหนะ</t>
  </si>
  <si>
    <t>ค่าผ่านทางพิเศษ</t>
  </si>
  <si>
    <t>อัตราค่าใช้จ่าย (อาหารว่าง+อาหารกลางวัน)</t>
  </si>
  <si>
    <t>อัตราค่าใช้จ่าย</t>
  </si>
  <si>
    <t>รวม</t>
  </si>
  <si>
    <t>หมายเหตุ</t>
  </si>
  <si>
    <t>แผนงาน 
บุคลากรภาครัฐ</t>
  </si>
  <si>
    <t xml:space="preserve"> - กองทุนเงินทดแทน</t>
  </si>
  <si>
    <t xml:space="preserve"> - เงินค่าตอบแทนสำหรับผู้ดำรงตำแหน่งผู้บริหาร</t>
  </si>
  <si>
    <t xml:space="preserve"> - ค่าใช้จ่ายในการประชุมคณะกรรมการ</t>
  </si>
  <si>
    <t>อัตราเงินเดือนลูกจ้างชั่วคราว (รายบุคคล) และกองทุนเงินทดแทน</t>
  </si>
  <si>
    <t>กองทุนเงินทดแทน (0.2%)</t>
  </si>
  <si>
    <t xml:space="preserve">อัตราค่าครองชีพ </t>
  </si>
  <si>
    <t xml:space="preserve">กองทุนเงินทดแทน / เดือน </t>
  </si>
  <si>
    <r>
      <rPr>
        <b/>
        <u/>
        <sz val="16"/>
        <color theme="1"/>
        <rFont val="TH SarabunPSK"/>
        <family val="2"/>
      </rPr>
      <t xml:space="preserve">หมายเหตุ </t>
    </r>
    <r>
      <rPr>
        <b/>
        <sz val="16"/>
        <color theme="1"/>
        <rFont val="TH SarabunPSK"/>
        <family val="2"/>
      </rPr>
      <t xml:space="preserve"> </t>
    </r>
  </si>
  <si>
    <t>ลูกจ้างชั่วคราวของหน่วยงานทุกอัตรา (รวมอัตราว่าง)</t>
  </si>
  <si>
    <t>โครงการด้านการพัฒนาหลักสูตรและยกระดับหลักสูตรสู่มาตรฐานสากล</t>
  </si>
  <si>
    <t>โครงการด้านการพัฒนากระบวนการเรียนการสอนเพื่อผลิตนวัตกร</t>
  </si>
  <si>
    <t xml:space="preserve">โครงการด้านการพัฒนานักศึกษาให้มีความคิดในเชิงผู้ประกอบการสร้างสรรค์นวัตกรรม 
(Innopreneur ,ยุวสตาร์ทอัพ)  </t>
  </si>
  <si>
    <t>โครงการด้านการพัฒนาสมรรถนะนักศึกษาให้สอดคล้องกับมาตรฐานระดับสากล</t>
  </si>
  <si>
    <t>โครงการพัฒนาสมรรถนะอาจารย์ด้านวิชาชีพ ให้เป็นผู้สร้าง นวัตกร ผู้ประกอบการ และนักธุรกิจใหม่</t>
  </si>
  <si>
    <t>โครงการพัฒนาระบบส่งเสริมการเรียนรู้ตลอดชีวิตและพัฒนาทักษะเพื่ออนาคต 
(Up skill/Re skill/New skill)</t>
  </si>
  <si>
    <t>โครงการด้านการพัฒนาอาจารย์ให้เป็นนักวิจัยและพัฒนานวัตกรรมที่ตอบโจทย์ประเทศ</t>
  </si>
  <si>
    <t>โครงการพัฒนาและยกระดับคุณภาพงานวิจัยและนวัตกรรม</t>
  </si>
  <si>
    <t>โครงการเผยแพร่ผลงานวิจัยและนวัตกรรม</t>
  </si>
  <si>
    <r>
      <rPr>
        <b/>
        <sz val="16"/>
        <rFont val="Wingdings 2"/>
        <family val="1"/>
        <charset val="2"/>
      </rPr>
      <t xml:space="preserve">£ </t>
    </r>
    <r>
      <rPr>
        <b/>
        <sz val="16"/>
        <rFont val="TH SarabunPSK"/>
        <family val="2"/>
      </rPr>
      <t>ผลผลิต ผลงานบริการวิชาการ</t>
    </r>
    <r>
      <rPr>
        <b/>
        <sz val="16"/>
        <rFont val="Wingdings 2"/>
        <family val="1"/>
        <charset val="2"/>
      </rPr>
      <t xml:space="preserve">   </t>
    </r>
    <r>
      <rPr>
        <b/>
        <sz val="16"/>
        <rFont val="TH SarabunPSK"/>
        <family val="2"/>
      </rPr>
      <t/>
    </r>
  </si>
  <si>
    <r>
      <rPr>
        <b/>
        <sz val="16"/>
        <rFont val="Wingdings 2"/>
        <family val="1"/>
        <charset val="2"/>
      </rPr>
      <t>£</t>
    </r>
    <r>
      <rPr>
        <b/>
        <sz val="16"/>
        <rFont val="TH SarabunPSK"/>
        <family val="2"/>
      </rPr>
      <t xml:space="preserve"> ผลผลิต ผลงานทำนุบำรุงศิลปวัฒนธรรม</t>
    </r>
  </si>
  <si>
    <t xml:space="preserve">โครงการส่งเสริมการอนุรักษ์ สืบสาน ศิลปวัฒนธรรม 
ภูมิปัญญาท้องถิ่น </t>
  </si>
  <si>
    <t>โครงการนำองค์ความรู้ เทคโนโลยี หรือ นวัตกรรม ด้านศิลปวัฒนธรรม ภูมิปัญญาท้องถิ่น มาขับเคลื่อนให้เป็นผลิตภัณฑ์ (สินค้าหรือบริการ)ที่มีคุณค่า มูลค่าเชิงนวัตวิถีหรือเชิงพาณิชย์อย่างยั่งยืน</t>
  </si>
  <si>
    <t> โครงการเผยแพร่ศิลปะ หัตถกรรม การแสดง ดนตรี ในระดับชาติ</t>
  </si>
  <si>
    <r>
      <rPr>
        <b/>
        <sz val="16"/>
        <rFont val="Wingdings 2"/>
        <family val="1"/>
        <charset val="2"/>
      </rPr>
      <t xml:space="preserve">£ </t>
    </r>
    <r>
      <rPr>
        <b/>
        <sz val="16"/>
        <rFont val="TH SarabunPSK"/>
        <family val="2"/>
      </rPr>
      <t>ผลผลิต ผู้สำเร็จการศึกษาด้านวิทยาศาสตร์และเทคโนโลยี</t>
    </r>
    <r>
      <rPr>
        <b/>
        <sz val="16"/>
        <rFont val="Wingdings 2"/>
        <family val="1"/>
        <charset val="2"/>
      </rPr>
      <t xml:space="preserve">   </t>
    </r>
    <r>
      <rPr>
        <b/>
        <sz val="16"/>
        <rFont val="TH SarabunPSK"/>
        <family val="2"/>
      </rPr>
      <t xml:space="preserve">  </t>
    </r>
    <r>
      <rPr>
        <b/>
        <sz val="16"/>
        <rFont val="Wingdings 2"/>
        <family val="1"/>
        <charset val="2"/>
      </rPr>
      <t>£</t>
    </r>
    <r>
      <rPr>
        <b/>
        <sz val="16"/>
        <rFont val="TH SarabunPSK"/>
        <family val="2"/>
      </rPr>
      <t xml:space="preserve"> ผลผลิต ผู้สำเร็จการศึกษาด้านสังคมศาสตร์</t>
    </r>
  </si>
  <si>
    <t>โครงการยกระดับการบริหารจัดการเพื่อการพัฒนาศักยภาพรองรับการเป็น Innovative University</t>
  </si>
  <si>
    <t>ประเด็นยุทธศาสตร์ที่ 1 : Learning to be Innovator : การเรียนรู้สู่การเป็นนวัตกร</t>
  </si>
  <si>
    <t xml:space="preserve">ประเด็นยุทธศาสตร์ที่ 2 : Research for Innovation : 
การวิจัยเพื่อสร้างสรรค์นวัตกรรม </t>
  </si>
  <si>
    <t>ประเด็นยุทธศาสตร์ที่ 3 : Social and Culture Enhance by Innovation: การบริการวิชาการและเพิ่มคุณค่าด้านศิลปวัฒนธรรมด้วยนวัตกรรม</t>
  </si>
  <si>
    <t>ประเด็นยุทธศาสตร์ที่ 4 : Innovative Management : 
การบริหารจัดการด้วยนวัตกรรม</t>
  </si>
  <si>
    <t>1.ค่าใช้จ่ายบุคลากร</t>
  </si>
  <si>
    <t>1.3.1 ค่าตอบแทน</t>
  </si>
  <si>
    <t>1.3.2 ค่าใช้สอย</t>
  </si>
  <si>
    <t>เงินอุดหนุนค่าสมาชิก</t>
  </si>
  <si>
    <t>เงินอุดหนุนค่าใช้จ่ายโครงการ</t>
  </si>
  <si>
    <t xml:space="preserve"> - เงินค่าเบี้ยประชุมคณะกรรมการ</t>
  </si>
  <si>
    <t xml:space="preserve"> - ค่าโทรศัพท์</t>
  </si>
  <si>
    <t xml:space="preserve"> - ค่าเคเบิ้ลทีวี</t>
  </si>
  <si>
    <t xml:space="preserve"> - ค่าเช่าระบบบริการ SMS Marketing</t>
  </si>
  <si>
    <t>2. งบเงินอุดหนุน</t>
  </si>
  <si>
    <t>รายการ บุคลากรภาครัฐ</t>
  </si>
  <si>
    <t>ค่าใช้จ่ายบุคลากรภาครัฐ</t>
  </si>
  <si>
    <t xml:space="preserve"> - ค่าโทรศัพท์เหมาจ่ายสำหรับผู้บริหาร</t>
  </si>
  <si>
    <t xml:space="preserve"> - อื่นๆ (ระบุ)</t>
  </si>
  <si>
    <t>รายละเอียดหน้า</t>
  </si>
  <si>
    <t xml:space="preserve"> - เงินค่าตอบแทนอื่นๆ (ระบุ)</t>
  </si>
  <si>
    <t xml:space="preserve"> - เงินค่าตอบแทนประจำตำแหน่งหัวหน้าภาควิชาและหัวหน้าสาขาวิชา</t>
  </si>
  <si>
    <t>การจัดการศึกษาระดับ..................................................</t>
  </si>
  <si>
    <t xml:space="preserve">กองทุนส่งเสริมงานวิจัย  </t>
  </si>
  <si>
    <t xml:space="preserve">กองทุนพัฒนาบุคลากร </t>
  </si>
  <si>
    <t xml:space="preserve">กองทุนพัฒนานักศึกษา </t>
  </si>
  <si>
    <t>งบบริหารจัดการโดยส่วนกลาง</t>
  </si>
  <si>
    <t>สมทบมหาวิทยาลัย (วงเงินตามเกณฑ์)</t>
  </si>
  <si>
    <t>ค่าสาธารณูปโภค 7%</t>
  </si>
  <si>
    <t>ค่าธรรมเนียมในระบบเหมาจ่าย ที่จัดสรรไว้ที่ส่วนกลาง</t>
  </si>
  <si>
    <t>ผู้สำเร็จการศึกษาด้านสังคมศาสตร์</t>
  </si>
  <si>
    <t>มหาวิทยาลัยเทคโนโลยีราชมงคลธัญบุรี</t>
  </si>
  <si>
    <t>ค่าสนับสนุนการศึกษา</t>
  </si>
  <si>
    <t>ค่าใช้จ่ายในการปฐมนิเทศนักศึกษาใหม่</t>
  </si>
  <si>
    <t>ผู้สำเร็จการศึกษาด้านวิทยาศาสตร์สุขภาพ</t>
  </si>
  <si>
    <t>1.3.4 ค่าสาธารณูปโภค</t>
  </si>
  <si>
    <t>เงินอุดหนุนโครงการตามประเด็นยุทธศาสตร์ที่ 1 Learning to be Innovator : การเรียนรู้สู่การเป็นนวัตกร</t>
  </si>
  <si>
    <t xml:space="preserve">เงินอุดหนุนโครงการตามประเด็นยุทธศาสตร์ที่ 2 Research for Innovation : 
การวิจัยเพื่อสร้างสรรค์นวัตกรรม </t>
  </si>
  <si>
    <t>เงินอุดหนุนโครงการตามประเด็นยุทธศาสตร์ที่ 3 Social and Culture Enhance by Innovation : การบริการวิชาการและเพิ่มคุณค่าด้านศิลปวัฒนธรรมด้วยนวัตกรรม</t>
  </si>
  <si>
    <t>เงินอุดหนุนโครงการตามประเด็นยุทธศาสตร์ที่ 4  Innovative Management : 
การบริหารจัดการด้วยนวัตกรรม</t>
  </si>
  <si>
    <t>การจัดการศึกษาระดับ...................................................................</t>
  </si>
  <si>
    <t>ภาคปกติ         ภาคพิเศษ</t>
  </si>
  <si>
    <t>การจัดการศึกษาระดับ................................................</t>
  </si>
  <si>
    <t xml:space="preserve">            ภาคปกติ         ภาคพิเศษ</t>
  </si>
  <si>
    <t xml:space="preserve">                ภาคปกติ         ภาคพิเศษ</t>
  </si>
  <si>
    <t>ผลผลิต.................................................................</t>
  </si>
  <si>
    <t>เงินทุนสำรองมหาวิทยาลัย</t>
  </si>
  <si>
    <t>2.1.1 ค่าตอบแทน</t>
  </si>
  <si>
    <t>2.1.2 ค่าใช้สอย</t>
  </si>
  <si>
    <t>2.1.3 ค่าวัสดุ</t>
  </si>
  <si>
    <t>2.1.4 ค่าสาธารณูปโภค</t>
  </si>
  <si>
    <t xml:space="preserve"> 2.3.1 โครงการตามประเด็นยุทธศาสตร์ที่ 1</t>
  </si>
  <si>
    <t xml:space="preserve"> 2.3.2 โครงการตามประเด็นยุทธศาสตร์ที่ 2</t>
  </si>
  <si>
    <t xml:space="preserve"> 2.3.3 โครงการตามประเด็นยุทธศาสตร์ที่ 3</t>
  </si>
  <si>
    <t xml:space="preserve"> 2.3.4 โครงการตามประเด็นยุทธศาสตร์ที่ 4</t>
  </si>
  <si>
    <t>เงินอุดหนุนค่าสมาชิก................................................</t>
  </si>
  <si>
    <t xml:space="preserve"> - ค่าปฏิบัติการนอกเวลาราชการ</t>
  </si>
  <si>
    <t xml:space="preserve"> - ค่าสอนเกินภาระงาน</t>
  </si>
  <si>
    <t xml:space="preserve"> - วัสดุการศึกษา</t>
  </si>
  <si>
    <t xml:space="preserve"> - ค่าเช่ารถยนต์ของส่วนราชการ (แนบสัญญาเช่า)</t>
  </si>
  <si>
    <t>ภาคปกติ                   ภาคพิเศษ</t>
  </si>
  <si>
    <t>การจัดการศึกษาระดับ.......................................................ภาคพิเศษ</t>
  </si>
  <si>
    <t>ประมาณการรายรับค่าสนับสนุนการศึกษา.....................................................................บาท</t>
  </si>
  <si>
    <t>รวมค่าใช้จ่ายดำเนินงานจากค่าสนับสนุนการศึกษา</t>
  </si>
  <si>
    <t>ค่าใช้สอย</t>
  </si>
  <si>
    <t>1.1 รายการ.....................</t>
  </si>
  <si>
    <t>2.1 รายการ.....................</t>
  </si>
  <si>
    <t>1.2 รายการ.....................</t>
  </si>
  <si>
    <t>1.3 รายการ.....................</t>
  </si>
  <si>
    <t>2.2 รายการ.....................</t>
  </si>
  <si>
    <t>2.3 รายการ.....................</t>
  </si>
  <si>
    <t>3.1 รายการ.....................</t>
  </si>
  <si>
    <t>3.2 รายการ.....................</t>
  </si>
  <si>
    <t>3.3 รายการ.....................</t>
  </si>
  <si>
    <t>อุปนายกสภาฯ/รองประธานกรรมการ</t>
  </si>
  <si>
    <t>คณะกรรมการ…………………………………………….</t>
  </si>
  <si>
    <t>จำนวน 
(คน)</t>
  </si>
  <si>
    <t>จำนวน
(คน)</t>
  </si>
  <si>
    <t>คณะกรรมการ............................................................</t>
  </si>
  <si>
    <t>งบประมาณแผ่นดิน</t>
  </si>
  <si>
    <t>งบประมาณเงินรายได้</t>
  </si>
  <si>
    <t>งบประมาณ
เงินรายได้</t>
  </si>
  <si>
    <t>ค่าใช้จ่ายส่งเสริมการฝึกประสบการณ์วิชาชีพของคณะ (70%)</t>
  </si>
  <si>
    <t>กองทุนส่งเสริมการฝึกประสบการณ์วิชาชีพสมทบมหาวิทยาลัย (10%)</t>
  </si>
  <si>
    <t>ค่าใช้จ่ายส่งเสริมการฝึกประสบการณ์วิชาชีพบริหารจัดการโดยส่วนกลาง (20%)</t>
  </si>
  <si>
    <t>เงินอุดหนุน ค่าใช้จ่ายดำเนินงานรวม</t>
  </si>
  <si>
    <t>เงินอุดหนุนค่าสมาชิก รวม</t>
  </si>
  <si>
    <t>RMUTT Flagship Strategic</t>
  </si>
  <si>
    <t xml:space="preserve">3. Digital Economy </t>
  </si>
  <si>
    <t xml:space="preserve">4. Tourism &amp; Creative Innovation  </t>
  </si>
  <si>
    <t>ระบุหมายเลข RMUTT 
Flagship Strategic</t>
  </si>
  <si>
    <t>2.3.1 ด้านบริการวิชาการ</t>
  </si>
  <si>
    <t>2.3.2 ด้านทำนุบำรุงศิลปวัฒนธรรม</t>
  </si>
  <si>
    <t xml:space="preserve"> ภาคปกติ             ภาคพิเศษ</t>
  </si>
  <si>
    <t>เงินอุดหนุนโครงการตามยุทธศาสตร์ รวม</t>
  </si>
  <si>
    <t>ผลผลิต ที่ 1.........................................................................</t>
  </si>
  <si>
    <t>ผลผลิต ที่ 2 .........................................................................</t>
  </si>
  <si>
    <t>สำหรับตำแหน่งที่อัตราเงินเดือนเกิน 20,000 บาท ให้คำนวณจากฐานเงินเดือน 20,000 บาท เช่น ตำแหน่ง อาจารย์ วุฒิ ป.เอก อัตราเงินเดือน 21,000 บาท ใช้ฐาน 20,000 x 0.2% = 40 บาท</t>
  </si>
  <si>
    <t>3. งบรายจ่ายอื่น</t>
  </si>
  <si>
    <t>โครงการตามประเด็นยุทธศาสตร์ที่ 1 การพัฒนาความเป็นนานาชาติ</t>
  </si>
  <si>
    <t>4. งบลงทุน</t>
  </si>
  <si>
    <t>5. เงินรับฝาก</t>
  </si>
  <si>
    <t>7. เงินสมทบมหาวิทยาลัย</t>
  </si>
  <si>
    <t>8. ค่าใช้จ่ายกองทุนส่งเสริมการฝึกประสบการณ์วิชาชีพ</t>
  </si>
  <si>
    <t>รวมทั้งสิ้น ข้อ 1 - ข้อ 8</t>
  </si>
  <si>
    <t>รวม ข้อ 1 - ข้อ 7</t>
  </si>
  <si>
    <t>กองทุนเงินทดแทนคำนวณจาก (อัตราเงินเดือน+ค่าครองชีพ) x 0.2 %  เช่น เงินเดือน 15,000 + ค่าครองชีพ 600 = 15,600 บาท * 0.2% =31 บาท</t>
  </si>
  <si>
    <t>พนักงานพิเศษเงินรายได้</t>
  </si>
  <si>
    <t>ค่าใช้จ่ายงบประมาณเงินรายได้ (งบกลาง) ของคณะ</t>
  </si>
  <si>
    <t>เงินประกันความเสี่ยงของ (คณะ)</t>
  </si>
  <si>
    <t>1. พนักงานพิเศษเงินรายได้</t>
  </si>
  <si>
    <t>2. ค่าจ้างชั่วคราวรายเดือน</t>
  </si>
  <si>
    <t>2.1 อัตราเดิม  …..  อัตรา</t>
  </si>
  <si>
    <t>2.1.1  อัตราเดิม …………อัตรา</t>
  </si>
  <si>
    <t>2.1.2  อัตราที่ได้รับอนุมัติเพิ่มระหว่างปี ………..อัตรา</t>
  </si>
  <si>
    <t>3. ค่าครองชีพ (4%)</t>
  </si>
  <si>
    <t>4. งบดำเนินงาน</t>
  </si>
  <si>
    <t>4.1  ค่าตอบแทน</t>
  </si>
  <si>
    <t>อัตราเงินเดือนพนักงานพิเศษเงินรายได้ (รายบุคคล) และกองทุนเงินทดแทน</t>
  </si>
  <si>
    <t xml:space="preserve">กองทุนเงินทดแทน/เดือน </t>
  </si>
  <si>
    <t xml:space="preserve"> - ค่าบำรุงรักษาครุภัณฑ์</t>
  </si>
  <si>
    <t xml:space="preserve"> - ค่าไฟฟ้า</t>
  </si>
  <si>
    <t xml:space="preserve"> - ค่าไปรษณีย์</t>
  </si>
  <si>
    <t>อัตราเดิม</t>
  </si>
  <si>
    <t>อัตราใหม่</t>
  </si>
  <si>
    <t xml:space="preserve">ค่าครองชีพ </t>
  </si>
  <si>
    <t>ภาคปกติ                      ภาคพิเศษ</t>
  </si>
  <si>
    <t>จำนวน (บาท)</t>
  </si>
  <si>
    <t>เจ้าหน้าที่บริหารงานทั่วไป</t>
  </si>
  <si>
    <t>ลูกจ้างชั่วคราว (ลูกจ้างชาวต่างชาติ)</t>
  </si>
  <si>
    <t>ได้บรรจุเป็นพนักงานมหาวิทยาลัย</t>
  </si>
  <si>
    <t xml:space="preserve">คงเหลือ </t>
  </si>
  <si>
    <t>ค่าจ้าง/เดือน</t>
  </si>
  <si>
    <t>ค่าครองชีพ 
/เดือน</t>
  </si>
  <si>
    <t>ตัวอย่างการกรอกข้อมูล</t>
  </si>
  <si>
    <t>เจ้าพนักงานธุรการ</t>
  </si>
  <si>
    <t>ขอเพิ่ม 1 อัตรา อยู่ระหว่างการขออนุมัติกับมหาวิทยาลัย ตามหนังสือที่ อว.......................ลงวันที่...............</t>
  </si>
  <si>
    <t xml:space="preserve"> - ค่าตอบแทนพิเศษสำหรับผู้ดำรงตำแหน่งทางวิชาการของพนักงานมหาวิทยาลัย</t>
  </si>
  <si>
    <t>1. Logistic Innovation</t>
  </si>
  <si>
    <t>2. Agro-food  Innovation</t>
  </si>
  <si>
    <t>อื่นๆ ระบุ............</t>
  </si>
  <si>
    <t>6. งบประมาณเงินรายได้ (งบกลาง) ของคณะ</t>
  </si>
  <si>
    <t>สมทบกองทุนส่งเสริมการศึกษาระดับบัณฑิตศึกษา</t>
  </si>
  <si>
    <t>5. ไม่สอดคล้อง</t>
  </si>
  <si>
    <t>โครงการส่งเสริมการพัฒนาความเป็นนานาชาติ</t>
  </si>
  <si>
    <t xml:space="preserve"> โครงการฝึกอบรมเพื่อยกระดับกำลังคนในสถานประกอบการ/ภาคอุตสาหกรรมในกลักสูตร  Up skill  Re skill  New skill </t>
  </si>
  <si>
    <t>โครงการบริการวิชาการด้วยการนำองค์ความรู้ เทคโนโลยี หรือ นวัตกรรม มาขับเคลื่อนให้เป็นผลิตภัณฑ์สินค้า หรือ บริการ ที่เพิ่มคุณค่าหรือต่อยอดเชิงพาณิชย์ ร่วมกับภาคอุตสาหกรรม /สถานประกอบการ /ชุมชน</t>
  </si>
  <si>
    <t xml:space="preserve">โครงการพัฒนาสมรรถนะบุคลากร </t>
  </si>
  <si>
    <t>โครงการพัฒนามหาวิทยาลัยรองรับการประเมินในระดับสากล</t>
  </si>
  <si>
    <t>ประกันสังคม</t>
  </si>
  <si>
    <t xml:space="preserve">กองทุนเงินทดแทน (0.2%) </t>
  </si>
  <si>
    <t>เงินเดือน+เลื่อนขั้น/ปี</t>
  </si>
  <si>
    <t>รวมเงิน บาท/ปี</t>
  </si>
  <si>
    <t xml:space="preserve">ประกันสังคม/เดือน </t>
  </si>
  <si>
    <t>ตัวอย่าง</t>
  </si>
  <si>
    <t>001</t>
  </si>
  <si>
    <t>ปริญญาตรี</t>
  </si>
  <si>
    <t>003</t>
  </si>
  <si>
    <t>ปวส.</t>
  </si>
  <si>
    <t>พนักงานพิเศษเงินรายได้ของหน่วยงานให้ใส่ทุกอัตรา (รวมอัตราว่าง)</t>
  </si>
  <si>
    <t>กองทุนเงินทดแทนคำนวณจาก (อัตราเงินเดือน+ค่าครองชีพ) x 0.2 %  เช่น เงินเดือน 15,000 + ค่าครองชีพ 600 = 15,600 บาท * 0.2/100 =31 บาท</t>
  </si>
  <si>
    <t>สำหรับตำแหน่งที่อัตราเงินเดือนเกิน 20,000 บาท ให้คำนวณจากฐานเงินเดือน 20,000 บาท เช่น ตำแหน่ง อาจารย์ วุฒิ ป.เอก อัตราเงินเดือน 21,000 บาท ใช้ฐาน 20,000 x 0.2/100 = 40 บาท</t>
  </si>
  <si>
    <t xml:space="preserve">            ภาคปกติ                   ภาคพิเศษ</t>
  </si>
  <si>
    <t xml:space="preserve">            ภาคปกติ              ภาคพิเศษ</t>
  </si>
  <si>
    <t>งบประมาณเงินรายได้ ประจำปี 2570</t>
  </si>
  <si>
    <t>สรุปรายจ่ายงบประมาณเงินรายได้ ประจำปี 2570</t>
  </si>
  <si>
    <t>ค่าใช้จ่ายดำเนินงาน (ค่าสนับสนุนการศึกษา)</t>
  </si>
  <si>
    <t xml:space="preserve">ค่าใช้จ่ายดำเนินงาน </t>
  </si>
  <si>
    <t>งบประมาณ ปี 2569</t>
  </si>
  <si>
    <t>เงินเดือน 
ณ วันที่ 30 ก.ย.68</t>
  </si>
  <si>
    <t xml:space="preserve">เงินเลื่อนขั้น 
ณ 31 ต.ค.68 </t>
  </si>
  <si>
    <t>เงินเดือน+เลื่อนขั้น ณ 31 ต.ค.68</t>
  </si>
  <si>
    <t>นาย A</t>
  </si>
  <si>
    <t>อาจารย์</t>
  </si>
  <si>
    <t>ปริญญาโท</t>
  </si>
  <si>
    <t>002</t>
  </si>
  <si>
    <t>นางสาว B</t>
  </si>
  <si>
    <t>นาย C</t>
  </si>
  <si>
    <t xml:space="preserve">พนักงานพิเศษเงินรายได้ถ้าอายุงานครบ 5 ปี ในปีงบประมาณ 2570 (1 ต.ค.69-30 กย.70) จะได้เงินเลื่อนขั้นเงินเดือน ไม่ต้องใส่ค่าครองชีพ </t>
  </si>
  <si>
    <t>พนักงานพิเศษเงินรายได้ถ้าอายุงานยังไม่ครบ 5 ปี ในปีงบประมาณ 2570 (1 ต.ค.69-30 กย.70) ให้ใส่ค่าครองชีพทุกอัตรา</t>
  </si>
  <si>
    <t>การคำนวนเงินประกันสังคม</t>
  </si>
  <si>
    <t>4.1 ประกันสังคมเพดานเดิมคำนวณจาก (อัตราเงินเดือน+ค่าครองชีพ หรือเงินเดือนหลังเลื่อนขั้น) ถ้าเกิน 750 ให้คิดแค่ 750 บาท เช่น เงินเดือน 15,000 + ค่าครองชีพ 600 = 15,600 บาท *0.05 = 780 บาท ให้คิดแค่ 750 บาท</t>
  </si>
  <si>
    <t>4.2 ประกันสังคมเพดานใหม่คำนวณจาก (อัตราเงินเดือน+ค่าครองชีพ หรือเงินเดือนหลังเลื่อนขั้น) ถ้าเกิน 875 ให้คิดแค่ 875 บาท เช่น เงินเดือน 17,500 + ค่าครองชีพ 700 = 18,200 บาท *0.05 = 910 บาท ให้คิดแค่ 875 บาท</t>
  </si>
  <si>
    <t>เปรียบเทียบพนักงานพิเศษเงินรายได้ และลูกจ้างชั่วคราว (ลูกจ้างชาวต่างชาติ) ประจำปี 2569 และเสนอขอ ปี 2570</t>
  </si>
  <si>
    <t>งบบุคลากร ได้รับจัดสรร ปี 2569  ตาม พรบ.</t>
  </si>
  <si>
    <t>ได้รับจัดสรร
ปี 2569</t>
  </si>
  <si>
    <t>ขอเปลี่ยนแปลง/เพิ่ม/ยุบ อัตราระหว่างปี 2569</t>
  </si>
  <si>
    <t>งบบุคลากร ปี 2570</t>
  </si>
  <si>
    <t>ปี 70 เพิ่ม-ลด จากปี 69</t>
  </si>
  <si>
    <t>ผลการเบิกจ่ายจริงปี 2568</t>
  </si>
  <si>
    <t>เสนอขอเงินรายได้
ปี 2570</t>
  </si>
  <si>
    <t>งบประมาณเงินรายได้ประจำปี 2570</t>
  </si>
  <si>
    <r>
      <rPr>
        <b/>
        <sz val="16"/>
        <rFont val="Wingdings 2"/>
        <family val="1"/>
        <charset val="2"/>
      </rPr>
      <t xml:space="preserve">   £ </t>
    </r>
    <r>
      <rPr>
        <b/>
        <sz val="16"/>
        <rFont val="TH SarabunPSK"/>
        <family val="2"/>
      </rPr>
      <t>ผลผลิต วิจัยและนวัตกรรม</t>
    </r>
  </si>
  <si>
    <r>
      <rPr>
        <b/>
        <sz val="16"/>
        <rFont val="Wingdings 2"/>
        <family val="1"/>
        <charset val="2"/>
      </rPr>
      <t xml:space="preserve">£ </t>
    </r>
    <r>
      <rPr>
        <b/>
        <sz val="16"/>
        <rFont val="TH SarabunPSK"/>
        <family val="2"/>
      </rPr>
      <t>ผลผลิต ผู้สำเร็จการศึกษาด้านวิทยาศาสตร์และเทคโนโลยี</t>
    </r>
    <r>
      <rPr>
        <b/>
        <sz val="16"/>
        <rFont val="Wingdings 2"/>
        <family val="1"/>
        <charset val="2"/>
      </rPr>
      <t xml:space="preserve">   </t>
    </r>
    <r>
      <rPr>
        <b/>
        <sz val="16"/>
        <rFont val="TH SarabunPSK"/>
        <family val="2"/>
      </rPr>
      <t xml:space="preserve">    </t>
    </r>
    <r>
      <rPr>
        <b/>
        <sz val="16"/>
        <rFont val="Wingdings 2"/>
        <family val="1"/>
        <charset val="2"/>
      </rPr>
      <t>£</t>
    </r>
    <r>
      <rPr>
        <b/>
        <sz val="16"/>
        <rFont val="TH SarabunPSK"/>
        <family val="2"/>
      </rPr>
      <t xml:space="preserve">    ผลผลิต ผู้สำเร็จการศึกษาด้านสังคมศาสตร์  </t>
    </r>
    <r>
      <rPr>
        <b/>
        <sz val="16"/>
        <rFont val="Wingdings 2"/>
        <family val="1"/>
        <charset val="2"/>
      </rPr>
      <t xml:space="preserve">   £ </t>
    </r>
    <r>
      <rPr>
        <b/>
        <sz val="16"/>
        <rFont val="TH SarabunPSK"/>
        <family val="2"/>
      </rPr>
      <t>ผลผลิต วิจัยและนวัตกรรม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</si>
</sst>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#,##0"/>
    <numFmt numFmtId="167" formatCode="_(* #,##0.00_);_(* \(#,##0.00\);_(* &quot;-&quot;??_);_(@_)"/>
    <numFmt numFmtId="168" formatCode="0.00000&quot;  &quot;"/>
    <numFmt numFmtId="169" formatCode="#,##0.00&quot; F&quot;_);\(#,##0.00&quot; F&quot;\)"/>
    <numFmt numFmtId="170" formatCode="#,##0&quot; $&quot;;\-#,##0&quot; $&quot;"/>
    <numFmt numFmtId="171" formatCode="\ช\ช\:\น\น\:\ท\ท"/>
    <numFmt numFmtId="172" formatCode="\t0%"/>
    <numFmt numFmtId="173" formatCode="&quot;ฃ&quot;#,##0.00;\-&quot;ฃ&quot;#,##0.00"/>
    <numFmt numFmtId="174" formatCode="#,##0_ ;\-#,##0\ "/>
    <numFmt numFmtId="175" formatCode="&quot;฿&quot;#,##0.00"/>
    <numFmt numFmtId="176" formatCode="#,##0_ ;[Red]\-#,##0\ "/>
  </numFmts>
  <fonts count="8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20"/>
      <name val="Angsana  UPC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3"/>
      <name val="TH SarabunPSK"/>
      <family val="2"/>
    </font>
    <font>
      <b/>
      <sz val="18"/>
      <color indexed="12"/>
      <name val="TH SarabunPSK"/>
      <family val="2"/>
    </font>
    <font>
      <sz val="18"/>
      <color indexed="12"/>
      <name val="TH SarabunPSK"/>
      <family val="2"/>
    </font>
    <font>
      <b/>
      <u/>
      <sz val="16"/>
      <color rgb="FF0000FF"/>
      <name val="TH SarabunPSK"/>
      <family val="2"/>
    </font>
    <font>
      <b/>
      <sz val="14"/>
      <color rgb="FF0000FF"/>
      <name val="TH SarabunPSK"/>
      <family val="2"/>
    </font>
    <font>
      <b/>
      <u/>
      <sz val="14"/>
      <color rgb="FF0000FF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8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6"/>
      <name val="Wingdings 2"/>
      <family val="1"/>
      <charset val="2"/>
    </font>
    <font>
      <b/>
      <sz val="16"/>
      <color rgb="FFFF0000"/>
      <name val="TH SarabunPSK"/>
      <family val="2"/>
    </font>
    <font>
      <sz val="14"/>
      <name val="AngsanaUPC"/>
      <family val="1"/>
      <charset val="222"/>
    </font>
    <font>
      <sz val="16"/>
      <name val="Angsana New"/>
      <family val="1"/>
      <charset val="222"/>
    </font>
    <font>
      <b/>
      <sz val="10"/>
      <name val="Helv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1"/>
      <name val="Helv"/>
    </font>
    <font>
      <sz val="10"/>
      <name val="Times New Roman"/>
      <family val="1"/>
    </font>
    <font>
      <sz val="12"/>
      <name val="นูลมรผ"/>
      <charset val="129"/>
    </font>
    <font>
      <sz val="12"/>
      <name val="นูลมรผ"/>
    </font>
    <font>
      <b/>
      <sz val="14"/>
      <color theme="1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b/>
      <u/>
      <sz val="18"/>
      <name val="TH SarabunPSK"/>
      <family val="2"/>
    </font>
    <font>
      <b/>
      <sz val="18"/>
      <color rgb="FF0000FF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6"/>
      <name val="TH SarabunPSK"/>
      <family val="2"/>
    </font>
    <font>
      <sz val="16"/>
      <color rgb="FF000000"/>
      <name val="TH SarabunPSK"/>
      <family val="2"/>
    </font>
    <font>
      <b/>
      <sz val="15"/>
      <name val="TH SarabunPSK"/>
      <family val="2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  <font>
      <b/>
      <sz val="16"/>
      <name val="TH SarabunPSK"/>
      <family val="1"/>
      <charset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5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21" fillId="0" borderId="0"/>
    <xf numFmtId="0" fontId="15" fillId="0" borderId="0"/>
    <xf numFmtId="0" fontId="21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9" fillId="20" borderId="1" applyNumberFormat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0" fillId="21" borderId="2" applyNumberFormat="0" applyAlignment="0" applyProtection="0"/>
    <xf numFmtId="0" fontId="28" fillId="0" borderId="6" applyNumberFormat="0" applyFill="0" applyAlignment="0" applyProtection="0"/>
    <xf numFmtId="0" fontId="23" fillId="4" borderId="0" applyNumberFormat="0" applyBorder="0" applyAlignment="0" applyProtection="0"/>
    <xf numFmtId="0" fontId="21" fillId="0" borderId="0"/>
    <xf numFmtId="0" fontId="21" fillId="0" borderId="0"/>
    <xf numFmtId="0" fontId="35" fillId="0" borderId="0"/>
    <xf numFmtId="0" fontId="27" fillId="7" borderId="1" applyNumberFormat="0" applyAlignment="0" applyProtection="0"/>
    <xf numFmtId="0" fontId="29" fillId="22" borderId="0" applyNumberFormat="0" applyBorder="0" applyAlignment="0" applyProtection="0"/>
    <xf numFmtId="0" fontId="32" fillId="0" borderId="9" applyNumberFormat="0" applyFill="0" applyAlignment="0" applyProtection="0"/>
    <xf numFmtId="0" fontId="18" fillId="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30" fillId="20" borderId="8" applyNumberFormat="0" applyAlignment="0" applyProtection="0"/>
    <xf numFmtId="0" fontId="21" fillId="23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0" fontId="34" fillId="0" borderId="0"/>
    <xf numFmtId="0" fontId="15" fillId="0" borderId="0"/>
    <xf numFmtId="43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34" fillId="0" borderId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3" fontId="58" fillId="0" borderId="34" applyFont="0" applyBorder="0"/>
    <xf numFmtId="9" fontId="57" fillId="0" borderId="0"/>
    <xf numFmtId="0" fontId="5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5" fillId="0" borderId="0"/>
    <xf numFmtId="169" fontId="15" fillId="0" borderId="0"/>
    <xf numFmtId="15" fontId="60" fillId="0" borderId="0"/>
    <xf numFmtId="170" fontId="15" fillId="0" borderId="0"/>
    <xf numFmtId="38" fontId="61" fillId="27" borderId="0" applyNumberFormat="0" applyBorder="0" applyAlignment="0" applyProtection="0"/>
    <xf numFmtId="0" fontId="62" fillId="0" borderId="0">
      <alignment horizontal="left"/>
    </xf>
    <xf numFmtId="0" fontId="63" fillId="0" borderId="35" applyNumberFormat="0" applyAlignment="0" applyProtection="0">
      <alignment horizontal="left" vertical="center"/>
    </xf>
    <xf numFmtId="0" fontId="63" fillId="0" borderId="30">
      <alignment horizontal="left" vertical="center"/>
    </xf>
    <xf numFmtId="10" fontId="61" fillId="28" borderId="16" applyNumberFormat="0" applyBorder="0" applyAlignment="0" applyProtection="0"/>
    <xf numFmtId="38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4" fillId="0" borderId="36"/>
    <xf numFmtId="17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65" fillId="0" borderId="0"/>
    <xf numFmtId="173" fontId="6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34" fillId="0" borderId="0"/>
    <xf numFmtId="0" fontId="34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61" fillId="0" borderId="0" applyFill="0" applyBorder="0" applyProtection="0">
      <alignment horizontal="center" vertical="center"/>
    </xf>
    <xf numFmtId="10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2" fontId="15" fillId="0" borderId="0">
      <alignment horizontal="center"/>
    </xf>
    <xf numFmtId="0" fontId="6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5" fillId="0" borderId="0"/>
    <xf numFmtId="9" fontId="1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6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34" fillId="0" borderId="0"/>
    <xf numFmtId="0" fontId="7" fillId="0" borderId="0"/>
    <xf numFmtId="43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0" fillId="0" borderId="0"/>
    <xf numFmtId="0" fontId="6" fillId="0" borderId="0"/>
    <xf numFmtId="43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8">
    <xf numFmtId="0" fontId="0" fillId="0" borderId="0" xfId="0"/>
    <xf numFmtId="0" fontId="37" fillId="0" borderId="0" xfId="0" applyFont="1" applyAlignment="1">
      <alignment horizontal="centerContinuous"/>
    </xf>
    <xf numFmtId="0" fontId="39" fillId="0" borderId="0" xfId="0" applyFont="1" applyAlignment="1">
      <alignment horizontal="centerContinuous"/>
    </xf>
    <xf numFmtId="0" fontId="38" fillId="0" borderId="0" xfId="0" applyFont="1" applyAlignment="1">
      <alignment horizontal="centerContinuous"/>
    </xf>
    <xf numFmtId="0" fontId="39" fillId="0" borderId="0" xfId="0" applyFont="1"/>
    <xf numFmtId="0" fontId="38" fillId="0" borderId="0" xfId="0" applyFont="1"/>
    <xf numFmtId="0" fontId="41" fillId="0" borderId="0" xfId="0" applyFont="1"/>
    <xf numFmtId="0" fontId="40" fillId="0" borderId="0" xfId="0" applyFont="1"/>
    <xf numFmtId="0" fontId="41" fillId="0" borderId="0" xfId="0" applyFont="1" applyAlignment="1">
      <alignment vertical="top" wrapText="1"/>
    </xf>
    <xf numFmtId="0" fontId="37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/>
    <xf numFmtId="0" fontId="39" fillId="0" borderId="0" xfId="0" applyFont="1" applyAlignment="1">
      <alignment horizontal="left"/>
    </xf>
    <xf numFmtId="2" fontId="39" fillId="0" borderId="0" xfId="0" applyNumberFormat="1" applyFont="1" applyAlignment="1">
      <alignment horizontal="centerContinuous"/>
    </xf>
    <xf numFmtId="0" fontId="43" fillId="0" borderId="1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2" fontId="42" fillId="0" borderId="0" xfId="0" applyNumberFormat="1" applyFont="1" applyAlignment="1">
      <alignment horizontal="centerContinuous"/>
    </xf>
    <xf numFmtId="0" fontId="45" fillId="0" borderId="0" xfId="0" applyFont="1"/>
    <xf numFmtId="43" fontId="44" fillId="0" borderId="0" xfId="46" applyFont="1" applyFill="1"/>
    <xf numFmtId="0" fontId="44" fillId="0" borderId="0" xfId="0" applyFont="1"/>
    <xf numFmtId="2" fontId="38" fillId="0" borderId="0" xfId="0" applyNumberFormat="1" applyFont="1" applyAlignment="1">
      <alignment horizontal="centerContinuous"/>
    </xf>
    <xf numFmtId="43" fontId="39" fillId="0" borderId="0" xfId="46" applyFont="1" applyFill="1"/>
    <xf numFmtId="2" fontId="39" fillId="0" borderId="0" xfId="0" applyNumberFormat="1" applyFont="1"/>
    <xf numFmtId="164" fontId="39" fillId="0" borderId="0" xfId="46" applyNumberFormat="1" applyFont="1" applyFill="1"/>
    <xf numFmtId="0" fontId="38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3" fontId="38" fillId="0" borderId="0" xfId="46" applyNumberFormat="1" applyFont="1" applyFill="1" applyBorder="1"/>
    <xf numFmtId="164" fontId="38" fillId="0" borderId="0" xfId="46" applyNumberFormat="1" applyFont="1" applyFill="1" applyBorder="1"/>
    <xf numFmtId="2" fontId="38" fillId="0" borderId="0" xfId="0" applyNumberFormat="1" applyFont="1"/>
    <xf numFmtId="0" fontId="41" fillId="0" borderId="0" xfId="0" applyFont="1" applyAlignment="1">
      <alignment horizontal="centerContinuous"/>
    </xf>
    <xf numFmtId="0" fontId="41" fillId="0" borderId="17" xfId="0" applyFont="1" applyBorder="1" applyAlignment="1">
      <alignment horizontal="right"/>
    </xf>
    <xf numFmtId="0" fontId="41" fillId="0" borderId="12" xfId="0" applyFont="1" applyBorder="1"/>
    <xf numFmtId="164" fontId="41" fillId="0" borderId="12" xfId="46" applyNumberFormat="1" applyFont="1" applyBorder="1"/>
    <xf numFmtId="0" fontId="41" fillId="0" borderId="17" xfId="0" applyFont="1" applyBorder="1"/>
    <xf numFmtId="0" fontId="41" fillId="0" borderId="12" xfId="0" applyFont="1" applyBorder="1" applyAlignment="1">
      <alignment horizontal="right"/>
    </xf>
    <xf numFmtId="0" fontId="41" fillId="0" borderId="33" xfId="0" applyFont="1" applyBorder="1" applyAlignment="1">
      <alignment horizontal="right"/>
    </xf>
    <xf numFmtId="0" fontId="41" fillId="0" borderId="33" xfId="0" applyFont="1" applyBorder="1"/>
    <xf numFmtId="0" fontId="40" fillId="0" borderId="29" xfId="0" applyFont="1" applyBorder="1" applyAlignment="1">
      <alignment horizontal="right"/>
    </xf>
    <xf numFmtId="0" fontId="40" fillId="0" borderId="29" xfId="0" applyFont="1" applyBorder="1"/>
    <xf numFmtId="0" fontId="41" fillId="0" borderId="18" xfId="0" applyFont="1" applyBorder="1" applyAlignment="1">
      <alignment horizontal="right"/>
    </xf>
    <xf numFmtId="164" fontId="41" fillId="0" borderId="19" xfId="46" applyNumberFormat="1" applyFont="1" applyBorder="1"/>
    <xf numFmtId="164" fontId="41" fillId="0" borderId="11" xfId="46" applyNumberFormat="1" applyFont="1" applyBorder="1"/>
    <xf numFmtId="0" fontId="41" fillId="0" borderId="11" xfId="0" applyFont="1" applyBorder="1"/>
    <xf numFmtId="0" fontId="40" fillId="0" borderId="16" xfId="0" applyFont="1" applyBorder="1" applyAlignment="1">
      <alignment horizontal="right"/>
    </xf>
    <xf numFmtId="0" fontId="40" fillId="0" borderId="16" xfId="0" applyFont="1" applyBorder="1"/>
    <xf numFmtId="164" fontId="40" fillId="0" borderId="16" xfId="46" applyNumberFormat="1" applyFont="1" applyBorder="1"/>
    <xf numFmtId="0" fontId="41" fillId="0" borderId="11" xfId="0" applyFont="1" applyBorder="1" applyAlignment="1">
      <alignment horizontal="right"/>
    </xf>
    <xf numFmtId="0" fontId="41" fillId="0" borderId="18" xfId="0" applyFont="1" applyBorder="1"/>
    <xf numFmtId="165" fontId="39" fillId="0" borderId="0" xfId="0" applyNumberFormat="1" applyFont="1"/>
    <xf numFmtId="0" fontId="39" fillId="0" borderId="0" xfId="0" applyFont="1" applyAlignment="1">
      <alignment horizontal="right"/>
    </xf>
    <xf numFmtId="0" fontId="50" fillId="0" borderId="0" xfId="96" applyFont="1"/>
    <xf numFmtId="0" fontId="49" fillId="0" borderId="16" xfId="96" applyFont="1" applyBorder="1" applyAlignment="1">
      <alignment horizontal="center"/>
    </xf>
    <xf numFmtId="0" fontId="50" fillId="0" borderId="16" xfId="96" applyFont="1" applyBorder="1"/>
    <xf numFmtId="164" fontId="50" fillId="0" borderId="16" xfId="97" applyNumberFormat="1" applyFont="1" applyBorder="1"/>
    <xf numFmtId="0" fontId="50" fillId="0" borderId="16" xfId="96" applyFont="1" applyBorder="1" applyAlignment="1">
      <alignment horizontal="center"/>
    </xf>
    <xf numFmtId="0" fontId="49" fillId="0" borderId="0" xfId="96" applyFont="1" applyAlignment="1">
      <alignment horizontal="center"/>
    </xf>
    <xf numFmtId="164" fontId="50" fillId="0" borderId="0" xfId="97" applyNumberFormat="1" applyFont="1" applyBorder="1"/>
    <xf numFmtId="0" fontId="38" fillId="0" borderId="0" xfId="98" applyFont="1" applyAlignment="1">
      <alignment horizontal="centerContinuous"/>
    </xf>
    <xf numFmtId="3" fontId="38" fillId="0" borderId="0" xfId="98" applyNumberFormat="1" applyFont="1" applyAlignment="1">
      <alignment horizontal="centerContinuous"/>
    </xf>
    <xf numFmtId="0" fontId="38" fillId="0" borderId="0" xfId="98" applyFont="1"/>
    <xf numFmtId="0" fontId="39" fillId="0" borderId="0" xfId="98" applyFont="1" applyAlignment="1">
      <alignment horizontal="centerContinuous"/>
    </xf>
    <xf numFmtId="0" fontId="38" fillId="0" borderId="0" xfId="100" applyFont="1"/>
    <xf numFmtId="0" fontId="40" fillId="0" borderId="20" xfId="100" applyFont="1" applyBorder="1" applyAlignment="1">
      <alignment horizontal="center"/>
    </xf>
    <xf numFmtId="3" fontId="40" fillId="0" borderId="20" xfId="98" applyNumberFormat="1" applyFont="1" applyBorder="1" applyAlignment="1">
      <alignment horizontal="center" vertical="center"/>
    </xf>
    <xf numFmtId="0" fontId="40" fillId="0" borderId="0" xfId="98" applyFont="1" applyAlignment="1">
      <alignment horizontal="center"/>
    </xf>
    <xf numFmtId="3" fontId="40" fillId="0" borderId="21" xfId="98" applyNumberFormat="1" applyFont="1" applyBorder="1" applyAlignment="1">
      <alignment horizontal="center" vertical="center"/>
    </xf>
    <xf numFmtId="0" fontId="37" fillId="0" borderId="14" xfId="100" applyFont="1" applyBorder="1" applyAlignment="1">
      <alignment horizontal="center"/>
    </xf>
    <xf numFmtId="0" fontId="37" fillId="0" borderId="14" xfId="100" applyFont="1" applyBorder="1"/>
    <xf numFmtId="0" fontId="37" fillId="0" borderId="15" xfId="100" applyFont="1" applyBorder="1"/>
    <xf numFmtId="0" fontId="37" fillId="0" borderId="0" xfId="98" applyFont="1" applyAlignment="1">
      <alignment horizontal="center"/>
    </xf>
    <xf numFmtId="0" fontId="41" fillId="0" borderId="0" xfId="98" applyFont="1"/>
    <xf numFmtId="0" fontId="41" fillId="0" borderId="0" xfId="98" applyFont="1" applyAlignment="1">
      <alignment horizontal="center"/>
    </xf>
    <xf numFmtId="3" fontId="41" fillId="0" borderId="0" xfId="98" applyNumberFormat="1" applyFont="1" applyAlignment="1">
      <alignment horizontal="left"/>
    </xf>
    <xf numFmtId="0" fontId="50" fillId="0" borderId="16" xfId="96" quotePrefix="1" applyFont="1" applyBorder="1" applyAlignment="1">
      <alignment horizontal="center"/>
    </xf>
    <xf numFmtId="0" fontId="49" fillId="0" borderId="0" xfId="96" applyFont="1"/>
    <xf numFmtId="0" fontId="40" fillId="0" borderId="21" xfId="100" applyFont="1" applyBorder="1" applyAlignment="1">
      <alignment horizontal="center"/>
    </xf>
    <xf numFmtId="164" fontId="37" fillId="0" borderId="15" xfId="100" applyNumberFormat="1" applyFont="1" applyBorder="1"/>
    <xf numFmtId="0" fontId="37" fillId="0" borderId="15" xfId="100" applyFont="1" applyBorder="1" applyAlignment="1">
      <alignment horizontal="center"/>
    </xf>
    <xf numFmtId="0" fontId="48" fillId="0" borderId="0" xfId="98" applyFont="1" applyAlignment="1">
      <alignment vertical="top" wrapText="1"/>
    </xf>
    <xf numFmtId="0" fontId="41" fillId="0" borderId="0" xfId="98" applyFont="1" applyAlignment="1">
      <alignment vertical="top" wrapText="1"/>
    </xf>
    <xf numFmtId="0" fontId="40" fillId="0" borderId="0" xfId="98" applyFont="1" applyAlignment="1">
      <alignment vertical="top" wrapText="1"/>
    </xf>
    <xf numFmtId="43" fontId="39" fillId="0" borderId="11" xfId="46" applyFont="1" applyBorder="1" applyAlignment="1">
      <alignment vertical="center"/>
    </xf>
    <xf numFmtId="165" fontId="38" fillId="0" borderId="17" xfId="0" applyNumberFormat="1" applyFont="1" applyBorder="1" applyAlignment="1">
      <alignment vertical="center"/>
    </xf>
    <xf numFmtId="0" fontId="38" fillId="0" borderId="26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164" fontId="39" fillId="0" borderId="12" xfId="46" applyNumberFormat="1" applyFont="1" applyBorder="1" applyAlignment="1">
      <alignment vertical="center"/>
    </xf>
    <xf numFmtId="0" fontId="43" fillId="0" borderId="29" xfId="0" applyFont="1" applyBorder="1" applyAlignment="1">
      <alignment horizontal="center" vertical="center" wrapText="1"/>
    </xf>
    <xf numFmtId="43" fontId="50" fillId="0" borderId="16" xfId="46" applyFont="1" applyBorder="1" applyAlignment="1">
      <alignment wrapText="1"/>
    </xf>
    <xf numFmtId="0" fontId="37" fillId="0" borderId="0" xfId="169" applyFont="1" applyAlignment="1">
      <alignment horizontal="centerContinuous"/>
    </xf>
    <xf numFmtId="0" fontId="38" fillId="0" borderId="0" xfId="169" applyFont="1"/>
    <xf numFmtId="0" fontId="39" fillId="0" borderId="0" xfId="169" applyFont="1"/>
    <xf numFmtId="0" fontId="49" fillId="0" borderId="10" xfId="96" applyFont="1" applyBorder="1" applyAlignment="1">
      <alignment horizontal="center"/>
    </xf>
    <xf numFmtId="0" fontId="39" fillId="0" borderId="0" xfId="99" applyFont="1" applyAlignment="1">
      <alignment horizontal="center"/>
    </xf>
    <xf numFmtId="0" fontId="46" fillId="0" borderId="37" xfId="100" applyFont="1" applyBorder="1" applyAlignment="1">
      <alignment horizontal="center" vertical="top" wrapText="1"/>
    </xf>
    <xf numFmtId="0" fontId="46" fillId="0" borderId="37" xfId="100" applyFont="1" applyBorder="1" applyAlignment="1">
      <alignment vertical="top"/>
    </xf>
    <xf numFmtId="164" fontId="47" fillId="0" borderId="37" xfId="148" applyNumberFormat="1" applyFont="1" applyFill="1" applyBorder="1" applyAlignment="1">
      <alignment horizontal="center" vertical="top" wrapText="1"/>
    </xf>
    <xf numFmtId="3" fontId="48" fillId="0" borderId="37" xfId="98" applyNumberFormat="1" applyFont="1" applyBorder="1" applyAlignment="1">
      <alignment horizontal="center" vertical="top" wrapText="1"/>
    </xf>
    <xf numFmtId="3" fontId="48" fillId="0" borderId="37" xfId="98" applyNumberFormat="1" applyFont="1" applyBorder="1" applyAlignment="1">
      <alignment horizontal="center"/>
    </xf>
    <xf numFmtId="0" fontId="48" fillId="0" borderId="37" xfId="77" applyFont="1" applyBorder="1" applyAlignment="1">
      <alignment horizontal="left" vertical="top" wrapText="1"/>
    </xf>
    <xf numFmtId="164" fontId="48" fillId="0" borderId="37" xfId="102" applyNumberFormat="1" applyFont="1" applyFill="1" applyBorder="1" applyAlignment="1">
      <alignment horizontal="center" vertical="top" wrapText="1"/>
    </xf>
    <xf numFmtId="0" fontId="39" fillId="0" borderId="16" xfId="100" applyFont="1" applyBorder="1" applyAlignment="1">
      <alignment horizontal="center" vertical="top" wrapText="1"/>
    </xf>
    <xf numFmtId="164" fontId="41" fillId="0" borderId="16" xfId="148" applyNumberFormat="1" applyFont="1" applyFill="1" applyBorder="1" applyAlignment="1">
      <alignment horizontal="center" vertical="top" wrapText="1"/>
    </xf>
    <xf numFmtId="3" fontId="41" fillId="0" borderId="16" xfId="98" applyNumberFormat="1" applyFont="1" applyBorder="1" applyAlignment="1">
      <alignment horizontal="center" vertical="top" wrapText="1"/>
    </xf>
    <xf numFmtId="3" fontId="41" fillId="0" borderId="16" xfId="98" applyNumberFormat="1" applyFont="1" applyBorder="1" applyAlignment="1">
      <alignment horizontal="center"/>
    </xf>
    <xf numFmtId="0" fontId="41" fillId="0" borderId="16" xfId="77" applyFont="1" applyBorder="1" applyAlignment="1">
      <alignment horizontal="left" vertical="top" wrapText="1"/>
    </xf>
    <xf numFmtId="164" fontId="41" fillId="0" borderId="16" xfId="102" applyNumberFormat="1" applyFont="1" applyFill="1" applyBorder="1" applyAlignment="1">
      <alignment horizontal="center" vertical="top" wrapText="1"/>
    </xf>
    <xf numFmtId="0" fontId="38" fillId="0" borderId="16" xfId="100" applyFont="1" applyBorder="1" applyAlignment="1">
      <alignment vertical="top" wrapText="1"/>
    </xf>
    <xf numFmtId="164" fontId="40" fillId="0" borderId="16" xfId="148" applyNumberFormat="1" applyFont="1" applyFill="1" applyBorder="1" applyAlignment="1">
      <alignment horizontal="center" vertical="top" wrapText="1"/>
    </xf>
    <xf numFmtId="3" fontId="40" fillId="0" borderId="16" xfId="98" applyNumberFormat="1" applyFont="1" applyBorder="1" applyAlignment="1">
      <alignment horizontal="center" vertical="top" wrapText="1"/>
    </xf>
    <xf numFmtId="3" fontId="40" fillId="0" borderId="16" xfId="98" applyNumberFormat="1" applyFont="1" applyBorder="1" applyAlignment="1">
      <alignment horizontal="center"/>
    </xf>
    <xf numFmtId="0" fontId="40" fillId="0" borderId="16" xfId="77" applyFont="1" applyBorder="1" applyAlignment="1">
      <alignment horizontal="left" vertical="top" wrapText="1"/>
    </xf>
    <xf numFmtId="164" fontId="40" fillId="0" borderId="16" xfId="102" applyNumberFormat="1" applyFont="1" applyFill="1" applyBorder="1" applyAlignment="1">
      <alignment horizontal="center" vertical="top" wrapText="1"/>
    </xf>
    <xf numFmtId="0" fontId="39" fillId="0" borderId="16" xfId="100" applyFont="1" applyBorder="1" applyAlignment="1">
      <alignment vertical="top" wrapText="1"/>
    </xf>
    <xf numFmtId="0" fontId="40" fillId="0" borderId="16" xfId="98" applyFont="1" applyBorder="1" applyAlignment="1">
      <alignment horizontal="center"/>
    </xf>
    <xf numFmtId="3" fontId="41" fillId="0" borderId="16" xfId="98" applyNumberFormat="1" applyFont="1" applyBorder="1" applyAlignment="1">
      <alignment horizontal="left"/>
    </xf>
    <xf numFmtId="0" fontId="41" fillId="0" borderId="16" xfId="98" applyFont="1" applyBorder="1"/>
    <xf numFmtId="0" fontId="41" fillId="0" borderId="16" xfId="98" applyFont="1" applyBorder="1" applyAlignment="1">
      <alignment horizontal="center"/>
    </xf>
    <xf numFmtId="0" fontId="46" fillId="0" borderId="37" xfId="100" applyFont="1" applyBorder="1" applyAlignment="1">
      <alignment vertical="top" wrapText="1"/>
    </xf>
    <xf numFmtId="0" fontId="37" fillId="0" borderId="23" xfId="100" applyFont="1" applyBorder="1" applyAlignment="1">
      <alignment horizontal="center"/>
    </xf>
    <xf numFmtId="0" fontId="37" fillId="0" borderId="23" xfId="100" applyFont="1" applyBorder="1"/>
    <xf numFmtId="0" fontId="37" fillId="0" borderId="24" xfId="100" applyFont="1" applyBorder="1"/>
    <xf numFmtId="0" fontId="38" fillId="0" borderId="16" xfId="100" applyFont="1" applyBorder="1" applyAlignment="1">
      <alignment horizontal="center" vertical="top" wrapText="1"/>
    </xf>
    <xf numFmtId="164" fontId="47" fillId="0" borderId="19" xfId="148" applyNumberFormat="1" applyFont="1" applyFill="1" applyBorder="1" applyAlignment="1">
      <alignment horizontal="center" vertical="top" wrapText="1"/>
    </xf>
    <xf numFmtId="3" fontId="48" fillId="0" borderId="19" xfId="98" applyNumberFormat="1" applyFont="1" applyBorder="1" applyAlignment="1">
      <alignment horizontal="center" vertical="top" wrapText="1"/>
    </xf>
    <xf numFmtId="3" fontId="48" fillId="0" borderId="19" xfId="98" applyNumberFormat="1" applyFont="1" applyBorder="1" applyAlignment="1">
      <alignment horizontal="center"/>
    </xf>
    <xf numFmtId="0" fontId="48" fillId="0" borderId="19" xfId="77" applyFont="1" applyBorder="1" applyAlignment="1">
      <alignment horizontal="left" vertical="top" wrapText="1"/>
    </xf>
    <xf numFmtId="0" fontId="48" fillId="0" borderId="18" xfId="77" applyFont="1" applyBorder="1" applyAlignment="1">
      <alignment horizontal="left" vertical="top" wrapText="1"/>
    </xf>
    <xf numFmtId="3" fontId="47" fillId="0" borderId="16" xfId="98" applyNumberFormat="1" applyFont="1" applyBorder="1" applyAlignment="1">
      <alignment horizontal="center" vertical="top" wrapText="1"/>
    </xf>
    <xf numFmtId="3" fontId="47" fillId="0" borderId="16" xfId="98" applyNumberFormat="1" applyFont="1" applyBorder="1" applyAlignment="1">
      <alignment horizontal="center"/>
    </xf>
    <xf numFmtId="0" fontId="47" fillId="0" borderId="16" xfId="77" applyFont="1" applyBorder="1" applyAlignment="1">
      <alignment horizontal="left" vertical="top" wrapText="1"/>
    </xf>
    <xf numFmtId="164" fontId="47" fillId="0" borderId="16" xfId="102" applyNumberFormat="1" applyFont="1" applyFill="1" applyBorder="1" applyAlignment="1">
      <alignment horizontal="center" vertical="top" wrapText="1"/>
    </xf>
    <xf numFmtId="0" fontId="47" fillId="0" borderId="0" xfId="98" applyFont="1" applyAlignment="1">
      <alignment vertical="top" wrapText="1"/>
    </xf>
    <xf numFmtId="164" fontId="47" fillId="0" borderId="16" xfId="148" applyNumberFormat="1" applyFont="1" applyFill="1" applyBorder="1" applyAlignment="1">
      <alignment horizontal="center" vertical="top" wrapText="1"/>
    </xf>
    <xf numFmtId="0" fontId="39" fillId="0" borderId="16" xfId="98" applyFont="1" applyBorder="1" applyAlignment="1">
      <alignment horizontal="center" vertical="top"/>
    </xf>
    <xf numFmtId="0" fontId="39" fillId="0" borderId="16" xfId="98" applyFont="1" applyBorder="1" applyAlignment="1">
      <alignment wrapText="1"/>
    </xf>
    <xf numFmtId="0" fontId="37" fillId="0" borderId="27" xfId="100" applyFont="1" applyBorder="1" applyAlignment="1">
      <alignment horizontal="center"/>
    </xf>
    <xf numFmtId="164" fontId="37" fillId="0" borderId="20" xfId="100" applyNumberFormat="1" applyFont="1" applyBorder="1"/>
    <xf numFmtId="0" fontId="37" fillId="0" borderId="20" xfId="100" applyFont="1" applyBorder="1" applyAlignment="1">
      <alignment horizontal="center"/>
    </xf>
    <xf numFmtId="0" fontId="37" fillId="0" borderId="20" xfId="100" applyFont="1" applyBorder="1"/>
    <xf numFmtId="0" fontId="37" fillId="0" borderId="27" xfId="100" applyFont="1" applyBorder="1"/>
    <xf numFmtId="0" fontId="46" fillId="0" borderId="16" xfId="100" applyFont="1" applyBorder="1" applyAlignment="1">
      <alignment horizontal="center" vertical="top" wrapText="1"/>
    </xf>
    <xf numFmtId="0" fontId="46" fillId="0" borderId="16" xfId="100" applyFont="1" applyBorder="1" applyAlignment="1">
      <alignment vertical="top" wrapText="1"/>
    </xf>
    <xf numFmtId="3" fontId="48" fillId="0" borderId="16" xfId="98" applyNumberFormat="1" applyFont="1" applyBorder="1" applyAlignment="1">
      <alignment horizontal="center" vertical="top" wrapText="1"/>
    </xf>
    <xf numFmtId="3" fontId="48" fillId="0" borderId="16" xfId="98" applyNumberFormat="1" applyFont="1" applyBorder="1" applyAlignment="1">
      <alignment horizontal="center"/>
    </xf>
    <xf numFmtId="0" fontId="48" fillId="0" borderId="16" xfId="77" applyFont="1" applyBorder="1" applyAlignment="1">
      <alignment horizontal="left" vertical="top" wrapText="1"/>
    </xf>
    <xf numFmtId="164" fontId="48" fillId="0" borderId="16" xfId="102" applyNumberFormat="1" applyFont="1" applyFill="1" applyBorder="1" applyAlignment="1">
      <alignment horizontal="center" vertical="top" wrapText="1"/>
    </xf>
    <xf numFmtId="3" fontId="38" fillId="0" borderId="16" xfId="98" applyNumberFormat="1" applyFont="1" applyBorder="1" applyAlignment="1">
      <alignment horizontal="left"/>
    </xf>
    <xf numFmtId="0" fontId="38" fillId="0" borderId="16" xfId="98" applyFont="1" applyBorder="1"/>
    <xf numFmtId="165" fontId="38" fillId="0" borderId="17" xfId="0" applyNumberFormat="1" applyFont="1" applyBorder="1" applyAlignment="1">
      <alignment horizontal="right" vertical="center"/>
    </xf>
    <xf numFmtId="0" fontId="38" fillId="26" borderId="12" xfId="0" applyFont="1" applyFill="1" applyBorder="1" applyAlignment="1">
      <alignment vertical="center"/>
    </xf>
    <xf numFmtId="164" fontId="39" fillId="26" borderId="12" xfId="46" applyNumberFormat="1" applyFont="1" applyFill="1" applyBorder="1" applyAlignment="1">
      <alignment vertical="center"/>
    </xf>
    <xf numFmtId="43" fontId="39" fillId="0" borderId="12" xfId="46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164" fontId="38" fillId="26" borderId="12" xfId="46" applyNumberFormat="1" applyFont="1" applyFill="1" applyBorder="1" applyAlignment="1">
      <alignment vertical="center"/>
    </xf>
    <xf numFmtId="164" fontId="38" fillId="0" borderId="12" xfId="46" applyNumberFormat="1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38" fillId="0" borderId="38" xfId="0" applyFont="1" applyBorder="1" applyAlignment="1">
      <alignment vertical="center"/>
    </xf>
    <xf numFmtId="164" fontId="38" fillId="26" borderId="19" xfId="46" applyNumberFormat="1" applyFont="1" applyFill="1" applyBorder="1" applyAlignment="1">
      <alignment vertical="center"/>
    </xf>
    <xf numFmtId="164" fontId="38" fillId="0" borderId="19" xfId="46" applyNumberFormat="1" applyFont="1" applyBorder="1" applyAlignment="1">
      <alignment vertical="center"/>
    </xf>
    <xf numFmtId="43" fontId="39" fillId="0" borderId="16" xfId="0" applyNumberFormat="1" applyFont="1" applyBorder="1" applyAlignment="1">
      <alignment vertical="center"/>
    </xf>
    <xf numFmtId="164" fontId="41" fillId="0" borderId="11" xfId="0" applyNumberFormat="1" applyFont="1" applyBorder="1"/>
    <xf numFmtId="0" fontId="41" fillId="0" borderId="21" xfId="0" applyFont="1" applyBorder="1" applyAlignment="1">
      <alignment horizontal="right"/>
    </xf>
    <xf numFmtId="0" fontId="41" fillId="0" borderId="21" xfId="0" applyFont="1" applyBorder="1"/>
    <xf numFmtId="164" fontId="41" fillId="0" borderId="13" xfId="46" applyNumberFormat="1" applyFont="1" applyBorder="1"/>
    <xf numFmtId="164" fontId="40" fillId="0" borderId="16" xfId="46" applyNumberFormat="1" applyFont="1" applyFill="1" applyBorder="1"/>
    <xf numFmtId="164" fontId="40" fillId="0" borderId="12" xfId="46" applyNumberFormat="1" applyFont="1" applyFill="1" applyBorder="1"/>
    <xf numFmtId="164" fontId="40" fillId="0" borderId="13" xfId="46" applyNumberFormat="1" applyFont="1" applyFill="1" applyBorder="1"/>
    <xf numFmtId="164" fontId="40" fillId="0" borderId="11" xfId="46" applyNumberFormat="1" applyFont="1" applyFill="1" applyBorder="1"/>
    <xf numFmtId="164" fontId="38" fillId="0" borderId="19" xfId="46" applyNumberFormat="1" applyFont="1" applyFill="1" applyBorder="1" applyAlignment="1">
      <alignment vertical="center"/>
    </xf>
    <xf numFmtId="164" fontId="41" fillId="0" borderId="12" xfId="0" applyNumberFormat="1" applyFont="1" applyBorder="1"/>
    <xf numFmtId="0" fontId="41" fillId="0" borderId="22" xfId="0" applyFont="1" applyBorder="1" applyAlignment="1">
      <alignment horizontal="right"/>
    </xf>
    <xf numFmtId="0" fontId="41" fillId="0" borderId="22" xfId="0" applyFont="1" applyBorder="1"/>
    <xf numFmtId="164" fontId="41" fillId="0" borderId="13" xfId="0" applyNumberFormat="1" applyFont="1" applyBorder="1"/>
    <xf numFmtId="0" fontId="42" fillId="0" borderId="0" xfId="0" applyFont="1" applyAlignment="1">
      <alignment horizontal="left"/>
    </xf>
    <xf numFmtId="0" fontId="71" fillId="0" borderId="0" xfId="0" applyFont="1"/>
    <xf numFmtId="43" fontId="37" fillId="0" borderId="0" xfId="46" applyFont="1" applyFill="1"/>
    <xf numFmtId="0" fontId="72" fillId="0" borderId="0" xfId="0" applyFont="1" applyAlignment="1">
      <alignment horizontal="left"/>
    </xf>
    <xf numFmtId="0" fontId="41" fillId="0" borderId="34" xfId="0" applyFont="1" applyBorder="1" applyAlignment="1">
      <alignment horizontal="left" vertical="center" wrapText="1"/>
    </xf>
    <xf numFmtId="0" fontId="41" fillId="0" borderId="13" xfId="0" applyFont="1" applyBorder="1" applyAlignment="1">
      <alignment wrapText="1"/>
    </xf>
    <xf numFmtId="0" fontId="40" fillId="25" borderId="29" xfId="0" applyFont="1" applyFill="1" applyBorder="1" applyAlignment="1">
      <alignment horizontal="center"/>
    </xf>
    <xf numFmtId="0" fontId="40" fillId="25" borderId="29" xfId="0" applyFont="1" applyFill="1" applyBorder="1"/>
    <xf numFmtId="164" fontId="40" fillId="25" borderId="16" xfId="46" applyNumberFormat="1" applyFont="1" applyFill="1" applyBorder="1"/>
    <xf numFmtId="0" fontId="40" fillId="25" borderId="16" xfId="0" applyFont="1" applyFill="1" applyBorder="1" applyAlignment="1">
      <alignment horizontal="center"/>
    </xf>
    <xf numFmtId="0" fontId="40" fillId="25" borderId="16" xfId="0" applyFont="1" applyFill="1" applyBorder="1"/>
    <xf numFmtId="165" fontId="38" fillId="0" borderId="33" xfId="0" applyNumberFormat="1" applyFont="1" applyBorder="1" applyAlignment="1">
      <alignment horizontal="right" vertical="center"/>
    </xf>
    <xf numFmtId="0" fontId="38" fillId="0" borderId="39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26" borderId="11" xfId="0" applyFont="1" applyFill="1" applyBorder="1" applyAlignment="1">
      <alignment vertical="center"/>
    </xf>
    <xf numFmtId="0" fontId="39" fillId="31" borderId="16" xfId="0" applyFont="1" applyFill="1" applyBorder="1" applyAlignment="1">
      <alignment vertical="center"/>
    </xf>
    <xf numFmtId="43" fontId="39" fillId="31" borderId="16" xfId="46" applyFont="1" applyFill="1" applyBorder="1" applyAlignment="1">
      <alignment vertical="center"/>
    </xf>
    <xf numFmtId="165" fontId="38" fillId="0" borderId="18" xfId="0" applyNumberFormat="1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8" fillId="26" borderId="19" xfId="0" applyFont="1" applyFill="1" applyBorder="1" applyAlignment="1">
      <alignment vertical="center"/>
    </xf>
    <xf numFmtId="164" fontId="39" fillId="31" borderId="16" xfId="46" applyNumberFormat="1" applyFont="1" applyFill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164" fontId="39" fillId="26" borderId="19" xfId="46" applyNumberFormat="1" applyFont="1" applyFill="1" applyBorder="1" applyAlignment="1">
      <alignment vertical="center"/>
    </xf>
    <xf numFmtId="164" fontId="39" fillId="0" borderId="19" xfId="46" applyNumberFormat="1" applyFont="1" applyFill="1" applyBorder="1" applyAlignment="1">
      <alignment vertical="center"/>
    </xf>
    <xf numFmtId="0" fontId="41" fillId="0" borderId="0" xfId="169" applyFont="1"/>
    <xf numFmtId="0" fontId="40" fillId="0" borderId="0" xfId="169" applyFont="1"/>
    <xf numFmtId="0" fontId="73" fillId="0" borderId="0" xfId="246" applyFont="1"/>
    <xf numFmtId="175" fontId="37" fillId="0" borderId="0" xfId="169" applyNumberFormat="1" applyFont="1" applyAlignment="1">
      <alignment horizontal="centerContinuous"/>
    </xf>
    <xf numFmtId="0" fontId="74" fillId="0" borderId="0" xfId="246" applyFont="1" applyAlignment="1">
      <alignment horizontal="centerContinuous"/>
    </xf>
    <xf numFmtId="43" fontId="38" fillId="0" borderId="12" xfId="46" applyFont="1" applyBorder="1" applyAlignment="1">
      <alignment vertical="center"/>
    </xf>
    <xf numFmtId="165" fontId="38" fillId="0" borderId="33" xfId="0" applyNumberFormat="1" applyFont="1" applyBorder="1" applyAlignment="1">
      <alignment horizontal="right" vertical="top" wrapText="1"/>
    </xf>
    <xf numFmtId="0" fontId="38" fillId="26" borderId="11" xfId="0" applyFont="1" applyFill="1" applyBorder="1" applyAlignment="1">
      <alignment vertical="top" wrapText="1"/>
    </xf>
    <xf numFmtId="0" fontId="38" fillId="0" borderId="11" xfId="0" applyFont="1" applyBorder="1" applyAlignment="1">
      <alignment vertical="top" wrapText="1"/>
    </xf>
    <xf numFmtId="43" fontId="39" fillId="0" borderId="11" xfId="46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0" fontId="39" fillId="0" borderId="33" xfId="0" applyFont="1" applyBorder="1" applyAlignment="1">
      <alignment vertical="top" wrapText="1"/>
    </xf>
    <xf numFmtId="0" fontId="39" fillId="0" borderId="39" xfId="0" applyFont="1" applyBorder="1" applyAlignment="1">
      <alignment vertical="top" wrapText="1"/>
    </xf>
    <xf numFmtId="164" fontId="39" fillId="26" borderId="11" xfId="46" applyNumberFormat="1" applyFont="1" applyFill="1" applyBorder="1" applyAlignment="1">
      <alignment vertical="top" wrapText="1"/>
    </xf>
    <xf numFmtId="164" fontId="39" fillId="0" borderId="11" xfId="46" applyNumberFormat="1" applyFont="1" applyBorder="1" applyAlignment="1">
      <alignment vertical="top" wrapText="1"/>
    </xf>
    <xf numFmtId="0" fontId="39" fillId="0" borderId="0" xfId="0" applyFont="1" applyAlignment="1">
      <alignment vertical="top" wrapText="1"/>
    </xf>
    <xf numFmtId="0" fontId="38" fillId="0" borderId="39" xfId="0" applyFont="1" applyBorder="1" applyAlignment="1">
      <alignment horizontal="left" vertical="top" wrapText="1"/>
    </xf>
    <xf numFmtId="0" fontId="38" fillId="26" borderId="11" xfId="0" applyFont="1" applyFill="1" applyBorder="1" applyAlignment="1">
      <alignment horizontal="left" vertical="top" wrapText="1"/>
    </xf>
    <xf numFmtId="43" fontId="39" fillId="0" borderId="11" xfId="46" applyFont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8" fillId="0" borderId="11" xfId="0" applyFont="1" applyBorder="1" applyAlignment="1">
      <alignment horizontal="left" vertical="top" wrapText="1"/>
    </xf>
    <xf numFmtId="0" fontId="41" fillId="0" borderId="34" xfId="0" applyFont="1" applyBorder="1" applyAlignment="1">
      <alignment vertical="top"/>
    </xf>
    <xf numFmtId="0" fontId="41" fillId="0" borderId="34" xfId="0" applyFont="1" applyBorder="1" applyAlignment="1">
      <alignment wrapText="1"/>
    </xf>
    <xf numFmtId="164" fontId="41" fillId="0" borderId="34" xfId="46" applyNumberFormat="1" applyFont="1" applyBorder="1" applyAlignment="1">
      <alignment vertical="top"/>
    </xf>
    <xf numFmtId="0" fontId="41" fillId="0" borderId="12" xfId="0" applyFont="1" applyBorder="1" applyAlignment="1">
      <alignment vertical="top"/>
    </xf>
    <xf numFmtId="0" fontId="41" fillId="0" borderId="12" xfId="0" applyFont="1" applyBorder="1" applyAlignment="1">
      <alignment wrapText="1"/>
    </xf>
    <xf numFmtId="164" fontId="41" fillId="0" borderId="12" xfId="46" applyNumberFormat="1" applyFont="1" applyBorder="1" applyAlignment="1">
      <alignment vertical="top"/>
    </xf>
    <xf numFmtId="0" fontId="41" fillId="0" borderId="13" xfId="0" applyFont="1" applyBorder="1" applyAlignment="1">
      <alignment vertical="top"/>
    </xf>
    <xf numFmtId="164" fontId="41" fillId="0" borderId="13" xfId="46" applyNumberFormat="1" applyFont="1" applyBorder="1" applyAlignment="1">
      <alignment vertical="top"/>
    </xf>
    <xf numFmtId="0" fontId="49" fillId="0" borderId="0" xfId="96" applyFont="1" applyAlignment="1">
      <alignment horizontal="left"/>
    </xf>
    <xf numFmtId="0" fontId="37" fillId="0" borderId="0" xfId="0" applyFont="1" applyAlignment="1">
      <alignment horizontal="left"/>
    </xf>
    <xf numFmtId="0" fontId="51" fillId="0" borderId="0" xfId="169" applyFont="1"/>
    <xf numFmtId="0" fontId="49" fillId="0" borderId="0" xfId="248" applyFont="1" applyAlignment="1">
      <alignment horizontal="centerContinuous"/>
    </xf>
    <xf numFmtId="0" fontId="49" fillId="0" borderId="0" xfId="248" applyFont="1"/>
    <xf numFmtId="0" fontId="49" fillId="0" borderId="0" xfId="248" applyFont="1" applyAlignment="1">
      <alignment horizontal="left"/>
    </xf>
    <xf numFmtId="0" fontId="50" fillId="0" borderId="0" xfId="248" applyFont="1" applyAlignment="1">
      <alignment horizontal="center" vertical="center"/>
    </xf>
    <xf numFmtId="0" fontId="50" fillId="0" borderId="12" xfId="248" applyFont="1" applyBorder="1" applyAlignment="1">
      <alignment horizontal="center" vertical="top" wrapText="1"/>
    </xf>
    <xf numFmtId="0" fontId="50" fillId="0" borderId="12" xfId="248" applyFont="1" applyBorder="1" applyAlignment="1">
      <alignment horizontal="left" vertical="top" wrapText="1"/>
    </xf>
    <xf numFmtId="164" fontId="50" fillId="0" borderId="12" xfId="249" applyNumberFormat="1" applyFont="1" applyBorder="1" applyAlignment="1">
      <alignment vertical="top" wrapText="1"/>
    </xf>
    <xf numFmtId="0" fontId="50" fillId="0" borderId="0" xfId="248" applyFont="1" applyAlignment="1">
      <alignment wrapText="1"/>
    </xf>
    <xf numFmtId="164" fontId="49" fillId="0" borderId="16" xfId="248" applyNumberFormat="1" applyFont="1" applyBorder="1"/>
    <xf numFmtId="0" fontId="50" fillId="0" borderId="0" xfId="248" applyFont="1"/>
    <xf numFmtId="0" fontId="49" fillId="0" borderId="0" xfId="250" applyFont="1" applyAlignment="1">
      <alignment horizontal="centerContinuous" wrapText="1"/>
    </xf>
    <xf numFmtId="0" fontId="49" fillId="0" borderId="0" xfId="250" applyFont="1" applyAlignment="1">
      <alignment wrapText="1"/>
    </xf>
    <xf numFmtId="0" fontId="49" fillId="0" borderId="0" xfId="250" applyFont="1" applyAlignment="1">
      <alignment horizontal="left"/>
    </xf>
    <xf numFmtId="0" fontId="49" fillId="0" borderId="16" xfId="250" applyFont="1" applyBorder="1" applyAlignment="1">
      <alignment horizontal="centerContinuous" vertical="center" wrapText="1"/>
    </xf>
    <xf numFmtId="0" fontId="50" fillId="0" borderId="0" xfId="250" applyFont="1" applyAlignment="1">
      <alignment horizontal="center" vertical="center" wrapText="1"/>
    </xf>
    <xf numFmtId="0" fontId="68" fillId="0" borderId="16" xfId="250" applyFont="1" applyBorder="1" applyAlignment="1">
      <alignment horizontal="center" vertical="center" wrapText="1"/>
    </xf>
    <xf numFmtId="0" fontId="50" fillId="0" borderId="0" xfId="250" applyFont="1" applyAlignment="1">
      <alignment wrapText="1"/>
    </xf>
    <xf numFmtId="0" fontId="56" fillId="24" borderId="0" xfId="250" applyFont="1" applyFill="1" applyAlignment="1">
      <alignment wrapText="1"/>
    </xf>
    <xf numFmtId="0" fontId="50" fillId="24" borderId="0" xfId="250" applyFont="1" applyFill="1" applyAlignment="1">
      <alignment wrapText="1"/>
    </xf>
    <xf numFmtId="43" fontId="50" fillId="0" borderId="16" xfId="250" applyNumberFormat="1" applyFont="1" applyBorder="1" applyAlignment="1">
      <alignment wrapText="1"/>
    </xf>
    <xf numFmtId="43" fontId="50" fillId="0" borderId="0" xfId="250" applyNumberFormat="1" applyFont="1" applyAlignment="1">
      <alignment wrapText="1"/>
    </xf>
    <xf numFmtId="0" fontId="49" fillId="29" borderId="0" xfId="250" applyFont="1" applyFill="1" applyAlignment="1">
      <alignment wrapText="1"/>
    </xf>
    <xf numFmtId="0" fontId="40" fillId="0" borderId="29" xfId="0" applyFont="1" applyBorder="1" applyAlignment="1">
      <alignment horizontal="center" vertical="top" wrapText="1"/>
    </xf>
    <xf numFmtId="0" fontId="40" fillId="0" borderId="16" xfId="0" applyFont="1" applyBorder="1" applyAlignment="1">
      <alignment horizontal="center" vertical="center" wrapText="1"/>
    </xf>
    <xf numFmtId="164" fontId="40" fillId="0" borderId="29" xfId="46" applyNumberFormat="1" applyFont="1" applyBorder="1"/>
    <xf numFmtId="164" fontId="40" fillId="25" borderId="29" xfId="0" applyNumberFormat="1" applyFont="1" applyFill="1" applyBorder="1"/>
    <xf numFmtId="164" fontId="41" fillId="0" borderId="33" xfId="46" applyNumberFormat="1" applyFont="1" applyBorder="1"/>
    <xf numFmtId="175" fontId="37" fillId="0" borderId="0" xfId="169" applyNumberFormat="1" applyFont="1" applyAlignment="1">
      <alignment horizontal="left"/>
    </xf>
    <xf numFmtId="0" fontId="73" fillId="0" borderId="0" xfId="246" applyFont="1" applyAlignment="1">
      <alignment horizontal="centerContinuous"/>
    </xf>
    <xf numFmtId="0" fontId="40" fillId="25" borderId="29" xfId="0" applyFont="1" applyFill="1" applyBorder="1" applyAlignment="1">
      <alignment horizontal="center" vertical="center"/>
    </xf>
    <xf numFmtId="0" fontId="40" fillId="25" borderId="29" xfId="0" applyFont="1" applyFill="1" applyBorder="1" applyAlignment="1">
      <alignment vertical="center"/>
    </xf>
    <xf numFmtId="164" fontId="40" fillId="25" borderId="29" xfId="0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73" fillId="0" borderId="13" xfId="246" applyFont="1" applyBorder="1"/>
    <xf numFmtId="0" fontId="41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vertical="center"/>
    </xf>
    <xf numFmtId="164" fontId="41" fillId="0" borderId="11" xfId="46" applyNumberFormat="1" applyFont="1" applyBorder="1" applyAlignment="1">
      <alignment vertical="center"/>
    </xf>
    <xf numFmtId="164" fontId="41" fillId="0" borderId="12" xfId="46" applyNumberFormat="1" applyFont="1" applyBorder="1" applyAlignment="1">
      <alignment vertical="center"/>
    </xf>
    <xf numFmtId="0" fontId="41" fillId="0" borderId="12" xfId="0" applyFont="1" applyBorder="1" applyAlignment="1">
      <alignment horizontal="center" vertical="center"/>
    </xf>
    <xf numFmtId="0" fontId="41" fillId="0" borderId="12" xfId="0" applyFont="1" applyBorder="1" applyAlignment="1">
      <alignment vertical="center"/>
    </xf>
    <xf numFmtId="0" fontId="41" fillId="0" borderId="23" xfId="0" applyFont="1" applyBorder="1" applyAlignment="1">
      <alignment horizontal="center" vertical="center"/>
    </xf>
    <xf numFmtId="0" fontId="41" fillId="0" borderId="23" xfId="0" applyFont="1" applyBorder="1" applyAlignment="1">
      <alignment vertical="center"/>
    </xf>
    <xf numFmtId="164" fontId="41" fillId="0" borderId="23" xfId="46" applyNumberFormat="1" applyFont="1" applyBorder="1" applyAlignment="1">
      <alignment vertical="center"/>
    </xf>
    <xf numFmtId="164" fontId="41" fillId="0" borderId="19" xfId="46" applyNumberFormat="1" applyFont="1" applyBorder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40" fillId="0" borderId="16" xfId="0" applyFont="1" applyBorder="1" applyAlignment="1">
      <alignment vertical="center"/>
    </xf>
    <xf numFmtId="164" fontId="40" fillId="0" borderId="16" xfId="46" applyNumberFormat="1" applyFont="1" applyBorder="1" applyAlignment="1">
      <alignment vertical="center"/>
    </xf>
    <xf numFmtId="0" fontId="68" fillId="0" borderId="16" xfId="248" applyFont="1" applyBorder="1" applyAlignment="1">
      <alignment horizontal="center" vertical="center" wrapText="1"/>
    </xf>
    <xf numFmtId="0" fontId="75" fillId="0" borderId="16" xfId="248" applyFont="1" applyBorder="1" applyAlignment="1">
      <alignment horizontal="center" vertical="center" wrapText="1"/>
    </xf>
    <xf numFmtId="0" fontId="76" fillId="0" borderId="16" xfId="248" applyFont="1" applyBorder="1" applyAlignment="1">
      <alignment horizontal="center" vertical="center" wrapText="1"/>
    </xf>
    <xf numFmtId="0" fontId="49" fillId="0" borderId="0" xfId="248" applyFont="1" applyAlignment="1">
      <alignment horizontal="center" vertical="center" wrapText="1"/>
    </xf>
    <xf numFmtId="0" fontId="50" fillId="0" borderId="34" xfId="250" applyFont="1" applyBorder="1" applyAlignment="1">
      <alignment horizontal="center" vertical="top" wrapText="1"/>
    </xf>
    <xf numFmtId="0" fontId="50" fillId="0" borderId="34" xfId="250" applyFont="1" applyBorder="1" applyAlignment="1">
      <alignment horizontal="left" vertical="top" wrapText="1"/>
    </xf>
    <xf numFmtId="0" fontId="50" fillId="0" borderId="34" xfId="250" applyFont="1" applyBorder="1" applyAlignment="1">
      <alignment wrapText="1"/>
    </xf>
    <xf numFmtId="43" fontId="50" fillId="0" borderId="34" xfId="46" applyFont="1" applyBorder="1" applyAlignment="1">
      <alignment wrapText="1"/>
    </xf>
    <xf numFmtId="0" fontId="50" fillId="0" borderId="12" xfId="250" applyFont="1" applyBorder="1" applyAlignment="1">
      <alignment horizontal="center" vertical="top" wrapText="1"/>
    </xf>
    <xf numFmtId="0" fontId="50" fillId="0" borderId="12" xfId="250" applyFont="1" applyBorder="1" applyAlignment="1">
      <alignment horizontal="left" vertical="top" wrapText="1"/>
    </xf>
    <xf numFmtId="0" fontId="50" fillId="0" borderId="12" xfId="250" applyFont="1" applyBorder="1" applyAlignment="1">
      <alignment wrapText="1"/>
    </xf>
    <xf numFmtId="43" fontId="50" fillId="0" borderId="12" xfId="46" applyFont="1" applyBorder="1" applyAlignment="1">
      <alignment wrapText="1"/>
    </xf>
    <xf numFmtId="0" fontId="50" fillId="0" borderId="13" xfId="250" applyFont="1" applyBorder="1" applyAlignment="1">
      <alignment horizontal="center" vertical="top" wrapText="1"/>
    </xf>
    <xf numFmtId="0" fontId="50" fillId="0" borderId="13" xfId="250" applyFont="1" applyBorder="1" applyAlignment="1">
      <alignment horizontal="left" vertical="top" wrapText="1"/>
    </xf>
    <xf numFmtId="0" fontId="50" fillId="0" borderId="13" xfId="250" applyFont="1" applyBorder="1" applyAlignment="1">
      <alignment wrapText="1"/>
    </xf>
    <xf numFmtId="43" fontId="50" fillId="0" borderId="13" xfId="46" applyFont="1" applyBorder="1" applyAlignment="1">
      <alignment wrapText="1"/>
    </xf>
    <xf numFmtId="164" fontId="41" fillId="0" borderId="22" xfId="46" applyNumberFormat="1" applyFont="1" applyBorder="1"/>
    <xf numFmtId="164" fontId="40" fillId="25" borderId="16" xfId="0" applyNumberFormat="1" applyFont="1" applyFill="1" applyBorder="1"/>
    <xf numFmtId="164" fontId="40" fillId="25" borderId="16" xfId="0" applyNumberFormat="1" applyFont="1" applyFill="1" applyBorder="1" applyAlignment="1">
      <alignment vertical="center"/>
    </xf>
    <xf numFmtId="0" fontId="40" fillId="0" borderId="16" xfId="0" applyFont="1" applyBorder="1" applyAlignment="1">
      <alignment horizontal="center" vertical="top" wrapText="1"/>
    </xf>
    <xf numFmtId="0" fontId="41" fillId="0" borderId="34" xfId="0" applyFont="1" applyBorder="1" applyAlignment="1">
      <alignment horizontal="right" vertical="center" wrapText="1"/>
    </xf>
    <xf numFmtId="164" fontId="41" fillId="0" borderId="34" xfId="46" applyNumberFormat="1" applyFont="1" applyFill="1" applyBorder="1" applyAlignment="1">
      <alignment vertical="center" wrapText="1"/>
    </xf>
    <xf numFmtId="164" fontId="41" fillId="0" borderId="34" xfId="0" applyNumberFormat="1" applyFont="1" applyBorder="1" applyAlignment="1">
      <alignment vertical="center" wrapText="1"/>
    </xf>
    <xf numFmtId="0" fontId="39" fillId="0" borderId="0" xfId="241" applyFont="1" applyAlignment="1">
      <alignment horizontal="left"/>
    </xf>
    <xf numFmtId="165" fontId="38" fillId="0" borderId="42" xfId="0" applyNumberFormat="1" applyFont="1" applyBorder="1" applyAlignment="1">
      <alignment horizontal="right" vertical="top" wrapText="1"/>
    </xf>
    <xf numFmtId="0" fontId="38" fillId="0" borderId="43" xfId="169" applyFont="1" applyBorder="1"/>
    <xf numFmtId="165" fontId="38" fillId="0" borderId="17" xfId="0" applyNumberFormat="1" applyFont="1" applyBorder="1" applyAlignment="1">
      <alignment horizontal="right" vertical="top" wrapText="1"/>
    </xf>
    <xf numFmtId="0" fontId="38" fillId="0" borderId="26" xfId="169" applyFont="1" applyBorder="1" applyAlignment="1">
      <alignment horizontal="left" vertical="top"/>
    </xf>
    <xf numFmtId="0" fontId="38" fillId="0" borderId="26" xfId="169" applyFont="1" applyBorder="1" applyAlignment="1">
      <alignment horizontal="left"/>
    </xf>
    <xf numFmtId="0" fontId="38" fillId="0" borderId="26" xfId="169" applyFont="1" applyBorder="1"/>
    <xf numFmtId="43" fontId="38" fillId="24" borderId="16" xfId="0" applyNumberFormat="1" applyFont="1" applyFill="1" applyBorder="1" applyAlignment="1">
      <alignment vertical="top" wrapText="1"/>
    </xf>
    <xf numFmtId="0" fontId="39" fillId="0" borderId="24" xfId="0" applyFont="1" applyBorder="1" applyAlignment="1">
      <alignment vertical="center"/>
    </xf>
    <xf numFmtId="0" fontId="39" fillId="0" borderId="41" xfId="0" applyFont="1" applyBorder="1" applyAlignment="1">
      <alignment vertical="center"/>
    </xf>
    <xf numFmtId="164" fontId="39" fillId="26" borderId="23" xfId="46" applyNumberFormat="1" applyFont="1" applyFill="1" applyBorder="1" applyAlignment="1">
      <alignment vertical="center"/>
    </xf>
    <xf numFmtId="164" fontId="39" fillId="0" borderId="23" xfId="46" applyNumberFormat="1" applyFont="1" applyBorder="1" applyAlignment="1">
      <alignment vertical="center"/>
    </xf>
    <xf numFmtId="164" fontId="39" fillId="0" borderId="23" xfId="46" applyNumberFormat="1" applyFont="1" applyFill="1" applyBorder="1" applyAlignment="1">
      <alignment vertical="center"/>
    </xf>
    <xf numFmtId="43" fontId="38" fillId="0" borderId="11" xfId="46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64" fontId="38" fillId="26" borderId="13" xfId="46" applyNumberFormat="1" applyFont="1" applyFill="1" applyBorder="1" applyAlignment="1">
      <alignment vertical="center"/>
    </xf>
    <xf numFmtId="164" fontId="38" fillId="0" borderId="13" xfId="46" applyNumberFormat="1" applyFont="1" applyBorder="1" applyAlignment="1">
      <alignment vertical="center"/>
    </xf>
    <xf numFmtId="43" fontId="38" fillId="0" borderId="13" xfId="46" applyFont="1" applyBorder="1" applyAlignment="1">
      <alignment vertical="center"/>
    </xf>
    <xf numFmtId="0" fontId="49" fillId="0" borderId="20" xfId="96" applyFont="1" applyBorder="1" applyAlignment="1">
      <alignment horizontal="center"/>
    </xf>
    <xf numFmtId="3" fontId="78" fillId="0" borderId="16" xfId="0" applyNumberFormat="1" applyFont="1" applyBorder="1" applyAlignment="1">
      <alignment horizontal="center" vertical="center"/>
    </xf>
    <xf numFmtId="0" fontId="78" fillId="0" borderId="16" xfId="0" applyFont="1" applyBorder="1" applyAlignment="1">
      <alignment horizontal="center" vertical="center" wrapText="1"/>
    </xf>
    <xf numFmtId="43" fontId="78" fillId="0" borderId="16" xfId="46" applyFont="1" applyBorder="1" applyAlignment="1">
      <alignment horizontal="center" vertical="center" wrapText="1"/>
    </xf>
    <xf numFmtId="164" fontId="50" fillId="0" borderId="31" xfId="97" applyNumberFormat="1" applyFont="1" applyFill="1" applyBorder="1"/>
    <xf numFmtId="164" fontId="50" fillId="0" borderId="16" xfId="97" applyNumberFormat="1" applyFont="1" applyFill="1" applyBorder="1"/>
    <xf numFmtId="164" fontId="50" fillId="0" borderId="0" xfId="97" applyNumberFormat="1" applyFont="1" applyFill="1" applyBorder="1"/>
    <xf numFmtId="164" fontId="38" fillId="26" borderId="23" xfId="46" applyNumberFormat="1" applyFont="1" applyFill="1" applyBorder="1" applyAlignment="1">
      <alignment vertical="center"/>
    </xf>
    <xf numFmtId="164" fontId="38" fillId="0" borderId="23" xfId="46" applyNumberFormat="1" applyFont="1" applyBorder="1" applyAlignment="1">
      <alignment vertical="center"/>
    </xf>
    <xf numFmtId="164" fontId="38" fillId="0" borderId="23" xfId="46" applyNumberFormat="1" applyFont="1" applyFill="1" applyBorder="1" applyAlignment="1">
      <alignment vertical="center"/>
    </xf>
    <xf numFmtId="0" fontId="38" fillId="0" borderId="38" xfId="0" applyFont="1" applyBorder="1" applyAlignment="1">
      <alignment vertical="center" wrapText="1"/>
    </xf>
    <xf numFmtId="0" fontId="38" fillId="0" borderId="24" xfId="0" applyFont="1" applyBorder="1" applyAlignment="1">
      <alignment vertical="top"/>
    </xf>
    <xf numFmtId="165" fontId="38" fillId="0" borderId="22" xfId="0" applyNumberFormat="1" applyFont="1" applyBorder="1" applyAlignment="1">
      <alignment horizontal="right" vertical="top" wrapText="1"/>
    </xf>
    <xf numFmtId="43" fontId="38" fillId="0" borderId="19" xfId="46" applyFont="1" applyBorder="1" applyAlignment="1">
      <alignment vertical="center"/>
    </xf>
    <xf numFmtId="43" fontId="38" fillId="31" borderId="16" xfId="46" applyFont="1" applyFill="1" applyBorder="1" applyAlignment="1">
      <alignment vertical="center"/>
    </xf>
    <xf numFmtId="164" fontId="41" fillId="0" borderId="13" xfId="46" applyNumberFormat="1" applyFont="1" applyBorder="1" applyAlignment="1">
      <alignment vertical="center"/>
    </xf>
    <xf numFmtId="43" fontId="38" fillId="0" borderId="0" xfId="46" applyFont="1" applyBorder="1" applyAlignment="1">
      <alignment horizontal="left"/>
    </xf>
    <xf numFmtId="0" fontId="41" fillId="0" borderId="23" xfId="0" applyFont="1" applyBorder="1" applyAlignment="1">
      <alignment horizontal="right"/>
    </xf>
    <xf numFmtId="0" fontId="41" fillId="0" borderId="23" xfId="0" applyFont="1" applyBorder="1"/>
    <xf numFmtId="164" fontId="41" fillId="0" borderId="23" xfId="46" applyNumberFormat="1" applyFont="1" applyFill="1" applyBorder="1"/>
    <xf numFmtId="164" fontId="41" fillId="0" borderId="24" xfId="46" applyNumberFormat="1" applyFont="1" applyFill="1" applyBorder="1"/>
    <xf numFmtId="165" fontId="38" fillId="0" borderId="32" xfId="0" applyNumberFormat="1" applyFont="1" applyBorder="1" applyAlignment="1">
      <alignment horizontal="right" vertical="top" wrapText="1"/>
    </xf>
    <xf numFmtId="0" fontId="38" fillId="0" borderId="28" xfId="0" applyFont="1" applyBorder="1" applyAlignment="1">
      <alignment vertical="top" wrapText="1"/>
    </xf>
    <xf numFmtId="0" fontId="38" fillId="26" borderId="21" xfId="0" applyFont="1" applyFill="1" applyBorder="1" applyAlignment="1">
      <alignment vertical="top" wrapText="1"/>
    </xf>
    <xf numFmtId="0" fontId="38" fillId="0" borderId="21" xfId="0" applyFont="1" applyBorder="1" applyAlignment="1">
      <alignment vertical="top" wrapText="1"/>
    </xf>
    <xf numFmtId="43" fontId="39" fillId="0" borderId="21" xfId="46" applyFont="1" applyBorder="1" applyAlignment="1">
      <alignment vertical="top" wrapText="1"/>
    </xf>
    <xf numFmtId="164" fontId="39" fillId="31" borderId="16" xfId="102" applyNumberFormat="1" applyFont="1" applyFill="1" applyBorder="1" applyAlignment="1">
      <alignment horizontal="centerContinuous" vertical="center"/>
    </xf>
    <xf numFmtId="0" fontId="39" fillId="31" borderId="16" xfId="100" applyFont="1" applyFill="1" applyBorder="1" applyAlignment="1">
      <alignment horizontal="centerContinuous"/>
    </xf>
    <xf numFmtId="0" fontId="39" fillId="0" borderId="16" xfId="100" applyFont="1" applyBorder="1" applyAlignment="1">
      <alignment horizontal="center" vertical="center"/>
    </xf>
    <xf numFmtId="164" fontId="39" fillId="0" borderId="16" xfId="102" applyNumberFormat="1" applyFont="1" applyFill="1" applyBorder="1" applyAlignment="1">
      <alignment horizontal="center" vertical="center"/>
    </xf>
    <xf numFmtId="1" fontId="39" fillId="0" borderId="16" xfId="100" applyNumberFormat="1" applyFont="1" applyBorder="1" applyAlignment="1">
      <alignment horizontal="center" vertical="center"/>
    </xf>
    <xf numFmtId="0" fontId="80" fillId="0" borderId="0" xfId="0" applyFont="1"/>
    <xf numFmtId="0" fontId="81" fillId="0" borderId="0" xfId="0" applyFont="1"/>
    <xf numFmtId="0" fontId="38" fillId="0" borderId="16" xfId="0" applyFont="1" applyBorder="1"/>
    <xf numFmtId="0" fontId="38" fillId="0" borderId="16" xfId="0" applyFont="1" applyBorder="1" applyAlignment="1">
      <alignment horizontal="right"/>
    </xf>
    <xf numFmtId="0" fontId="38" fillId="0" borderId="16" xfId="0" applyFont="1" applyBorder="1" applyAlignment="1">
      <alignment horizontal="left"/>
    </xf>
    <xf numFmtId="0" fontId="38" fillId="0" borderId="16" xfId="0" applyFont="1" applyBorder="1" applyAlignment="1">
      <alignment horizontal="center"/>
    </xf>
    <xf numFmtId="3" fontId="38" fillId="0" borderId="16" xfId="46" applyNumberFormat="1" applyFont="1" applyFill="1" applyBorder="1"/>
    <xf numFmtId="164" fontId="38" fillId="0" borderId="16" xfId="46" applyNumberFormat="1" applyFont="1" applyFill="1" applyBorder="1"/>
    <xf numFmtId="0" fontId="39" fillId="30" borderId="16" xfId="100" applyFont="1" applyFill="1" applyBorder="1" applyAlignment="1">
      <alignment horizontal="center" vertical="center" wrapText="1"/>
    </xf>
    <xf numFmtId="0" fontId="80" fillId="0" borderId="16" xfId="0" applyFont="1" applyBorder="1" applyAlignment="1">
      <alignment horizontal="center"/>
    </xf>
    <xf numFmtId="0" fontId="80" fillId="0" borderId="16" xfId="0" applyFont="1" applyBorder="1"/>
    <xf numFmtId="0" fontId="80" fillId="0" borderId="16" xfId="100" applyFont="1" applyBorder="1" applyAlignment="1">
      <alignment horizontal="left" vertical="center"/>
    </xf>
    <xf numFmtId="0" fontId="80" fillId="0" borderId="16" xfId="10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164" fontId="80" fillId="0" borderId="16" xfId="100" applyNumberFormat="1" applyFont="1" applyBorder="1" applyAlignment="1">
      <alignment horizontal="center" vertical="center"/>
    </xf>
    <xf numFmtId="176" fontId="80" fillId="0" borderId="16" xfId="100" applyNumberFormat="1" applyFont="1" applyBorder="1" applyAlignment="1">
      <alignment horizontal="center" vertical="center"/>
    </xf>
    <xf numFmtId="43" fontId="38" fillId="0" borderId="0" xfId="46" applyFont="1"/>
    <xf numFmtId="176" fontId="80" fillId="0" borderId="16" xfId="100" applyNumberFormat="1" applyFont="1" applyBorder="1" applyAlignment="1">
      <alignment horizontal="right" vertical="center"/>
    </xf>
    <xf numFmtId="164" fontId="38" fillId="0" borderId="16" xfId="46" applyNumberFormat="1" applyFont="1" applyBorder="1"/>
    <xf numFmtId="176" fontId="38" fillId="0" borderId="16" xfId="46" applyNumberFormat="1" applyFont="1" applyBorder="1"/>
    <xf numFmtId="164" fontId="38" fillId="0" borderId="16" xfId="0" applyNumberFormat="1" applyFont="1" applyBorder="1"/>
    <xf numFmtId="176" fontId="38" fillId="0" borderId="16" xfId="0" applyNumberFormat="1" applyFont="1" applyBorder="1"/>
    <xf numFmtId="2" fontId="38" fillId="0" borderId="16" xfId="0" applyNumberFormat="1" applyFont="1" applyBorder="1"/>
    <xf numFmtId="43" fontId="38" fillId="0" borderId="16" xfId="46" applyFont="1" applyBorder="1"/>
    <xf numFmtId="43" fontId="38" fillId="0" borderId="16" xfId="46" applyFont="1" applyFill="1" applyBorder="1"/>
    <xf numFmtId="0" fontId="39" fillId="30" borderId="16" xfId="100" applyFont="1" applyFill="1" applyBorder="1" applyAlignment="1">
      <alignment horizontal="centerContinuous" vertical="center" wrapText="1"/>
    </xf>
    <xf numFmtId="176" fontId="38" fillId="0" borderId="16" xfId="46" applyNumberFormat="1" applyFont="1" applyFill="1" applyBorder="1"/>
    <xf numFmtId="43" fontId="80" fillId="0" borderId="16" xfId="46" applyFont="1" applyBorder="1" applyAlignment="1">
      <alignment horizontal="center" vertical="center"/>
    </xf>
    <xf numFmtId="164" fontId="80" fillId="0" borderId="16" xfId="46" applyNumberFormat="1" applyFont="1" applyBorder="1" applyAlignment="1">
      <alignment horizontal="right" vertical="center"/>
    </xf>
    <xf numFmtId="0" fontId="38" fillId="0" borderId="16" xfId="0" applyFont="1" applyBorder="1" applyAlignment="1">
      <alignment horizontal="center" vertical="top"/>
    </xf>
    <xf numFmtId="0" fontId="38" fillId="0" borderId="16" xfId="0" applyFont="1" applyBorder="1" applyAlignment="1">
      <alignment horizontal="left" vertical="top"/>
    </xf>
    <xf numFmtId="0" fontId="38" fillId="0" borderId="16" xfId="0" applyFont="1" applyBorder="1" applyAlignment="1">
      <alignment vertical="top"/>
    </xf>
    <xf numFmtId="164" fontId="38" fillId="0" borderId="16" xfId="46" applyNumberFormat="1" applyFont="1" applyBorder="1" applyAlignment="1">
      <alignment vertical="top"/>
    </xf>
    <xf numFmtId="164" fontId="38" fillId="0" borderId="16" xfId="46" applyNumberFormat="1" applyFont="1" applyFill="1" applyBorder="1" applyAlignment="1">
      <alignment vertical="top"/>
    </xf>
    <xf numFmtId="164" fontId="38" fillId="0" borderId="16" xfId="0" applyNumberFormat="1" applyFont="1" applyBorder="1" applyAlignment="1">
      <alignment vertical="top"/>
    </xf>
    <xf numFmtId="43" fontId="38" fillId="0" borderId="16" xfId="46" applyFont="1" applyBorder="1" applyAlignment="1">
      <alignment vertical="top"/>
    </xf>
    <xf numFmtId="0" fontId="38" fillId="0" borderId="16" xfId="0" applyFont="1" applyBorder="1" applyAlignment="1">
      <alignment horizontal="left" vertical="top" wrapText="1"/>
    </xf>
    <xf numFmtId="0" fontId="38" fillId="0" borderId="0" xfId="0" applyFont="1" applyAlignment="1">
      <alignment vertical="top"/>
    </xf>
    <xf numFmtId="0" fontId="83" fillId="0" borderId="0" xfId="0" applyFont="1"/>
    <xf numFmtId="164" fontId="80" fillId="0" borderId="16" xfId="46" applyNumberFormat="1" applyFont="1" applyBorder="1" applyAlignment="1">
      <alignment horizontal="right"/>
    </xf>
    <xf numFmtId="164" fontId="80" fillId="0" borderId="16" xfId="0" applyNumberFormat="1" applyFont="1" applyBorder="1" applyAlignment="1">
      <alignment horizontal="right"/>
    </xf>
    <xf numFmtId="0" fontId="38" fillId="0" borderId="0" xfId="252" applyFont="1"/>
    <xf numFmtId="0" fontId="38" fillId="0" borderId="0" xfId="253" applyFont="1"/>
    <xf numFmtId="164" fontId="38" fillId="0" borderId="0" xfId="252" applyNumberFormat="1" applyFont="1"/>
    <xf numFmtId="164" fontId="38" fillId="0" borderId="44" xfId="46" applyNumberFormat="1" applyFont="1" applyFill="1" applyBorder="1"/>
    <xf numFmtId="164" fontId="38" fillId="0" borderId="0" xfId="136" applyNumberFormat="1" applyFont="1" applyFill="1" applyBorder="1" applyAlignment="1">
      <alignment horizontal="center"/>
    </xf>
    <xf numFmtId="176" fontId="80" fillId="0" borderId="16" xfId="46" applyNumberFormat="1" applyFont="1" applyBorder="1" applyAlignment="1">
      <alignment horizontal="right" vertical="center"/>
    </xf>
    <xf numFmtId="0" fontId="39" fillId="0" borderId="0" xfId="241" applyFont="1" applyAlignment="1">
      <alignment horizontal="center"/>
    </xf>
    <xf numFmtId="0" fontId="40" fillId="0" borderId="16" xfId="100" applyFont="1" applyBorder="1" applyAlignment="1">
      <alignment horizontal="center"/>
    </xf>
    <xf numFmtId="0" fontId="37" fillId="0" borderId="0" xfId="169" applyFont="1" applyAlignment="1">
      <alignment horizontal="left"/>
    </xf>
    <xf numFmtId="0" fontId="77" fillId="0" borderId="0" xfId="169" applyFont="1"/>
    <xf numFmtId="0" fontId="15" fillId="0" borderId="0" xfId="169"/>
    <xf numFmtId="3" fontId="48" fillId="0" borderId="23" xfId="98" applyNumberFormat="1" applyFont="1" applyBorder="1" applyAlignment="1">
      <alignment horizontal="center" vertical="top" wrapText="1"/>
    </xf>
    <xf numFmtId="0" fontId="39" fillId="0" borderId="16" xfId="169" applyFont="1" applyBorder="1" applyAlignment="1">
      <alignment vertical="top" wrapText="1"/>
    </xf>
    <xf numFmtId="0" fontId="39" fillId="0" borderId="0" xfId="169" applyFont="1" applyAlignment="1">
      <alignment horizontal="left" vertical="center"/>
    </xf>
    <xf numFmtId="0" fontId="38" fillId="26" borderId="12" xfId="0" applyFont="1" applyFill="1" applyBorder="1" applyAlignment="1">
      <alignment vertical="top" wrapText="1"/>
    </xf>
    <xf numFmtId="0" fontId="38" fillId="0" borderId="12" xfId="0" applyFont="1" applyBorder="1" applyAlignment="1">
      <alignment vertical="top" wrapText="1"/>
    </xf>
    <xf numFmtId="43" fontId="39" fillId="0" borderId="12" xfId="46" applyFont="1" applyBorder="1" applyAlignment="1">
      <alignment vertical="top" wrapText="1"/>
    </xf>
    <xf numFmtId="0" fontId="38" fillId="0" borderId="40" xfId="169" applyFont="1" applyBorder="1"/>
    <xf numFmtId="0" fontId="38" fillId="26" borderId="13" xfId="0" applyFont="1" applyFill="1" applyBorder="1" applyAlignment="1">
      <alignment vertical="top" wrapText="1"/>
    </xf>
    <xf numFmtId="0" fontId="38" fillId="0" borderId="13" xfId="0" applyFont="1" applyBorder="1" applyAlignment="1">
      <alignment vertical="top" wrapText="1"/>
    </xf>
    <xf numFmtId="43" fontId="39" fillId="0" borderId="13" xfId="46" applyFont="1" applyBorder="1" applyAlignment="1">
      <alignment vertical="top" wrapText="1"/>
    </xf>
    <xf numFmtId="0" fontId="38" fillId="26" borderId="34" xfId="0" applyFont="1" applyFill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43" fontId="39" fillId="0" borderId="34" xfId="46" applyFont="1" applyBorder="1" applyAlignment="1">
      <alignment vertical="top" wrapText="1"/>
    </xf>
    <xf numFmtId="0" fontId="49" fillId="0" borderId="0" xfId="255" applyFont="1" applyAlignment="1">
      <alignment horizontal="left"/>
    </xf>
    <xf numFmtId="164" fontId="68" fillId="0" borderId="16" xfId="148" applyNumberFormat="1" applyFont="1" applyFill="1" applyBorder="1" applyAlignment="1">
      <alignment horizontal="center" vertical="top" wrapText="1"/>
    </xf>
    <xf numFmtId="164" fontId="41" fillId="0" borderId="16" xfId="46" applyNumberFormat="1" applyFont="1" applyBorder="1" applyAlignment="1">
      <alignment horizontal="left" vertical="top"/>
    </xf>
    <xf numFmtId="164" fontId="41" fillId="0" borderId="16" xfId="46" applyNumberFormat="1" applyFont="1" applyFill="1" applyBorder="1" applyAlignment="1">
      <alignment horizontal="center" vertical="top" wrapText="1"/>
    </xf>
    <xf numFmtId="164" fontId="38" fillId="0" borderId="16" xfId="46" applyNumberFormat="1" applyFont="1" applyBorder="1" applyAlignment="1">
      <alignment horizontal="left" vertical="top"/>
    </xf>
    <xf numFmtId="0" fontId="39" fillId="0" borderId="42" xfId="0" applyFont="1" applyBorder="1" applyAlignment="1">
      <alignment vertical="center"/>
    </xf>
    <xf numFmtId="0" fontId="39" fillId="0" borderId="43" xfId="0" applyFont="1" applyBorder="1" applyAlignment="1">
      <alignment vertical="center"/>
    </xf>
    <xf numFmtId="164" fontId="39" fillId="26" borderId="34" xfId="46" applyNumberFormat="1" applyFont="1" applyFill="1" applyBorder="1" applyAlignment="1">
      <alignment vertical="center"/>
    </xf>
    <xf numFmtId="164" fontId="39" fillId="0" borderId="34" xfId="46" applyNumberFormat="1" applyFont="1" applyBorder="1" applyAlignment="1">
      <alignment vertical="center"/>
    </xf>
    <xf numFmtId="43" fontId="39" fillId="0" borderId="34" xfId="46" applyFont="1" applyBorder="1" applyAlignment="1">
      <alignment vertical="center"/>
    </xf>
    <xf numFmtId="0" fontId="49" fillId="0" borderId="0" xfId="257" applyFont="1" applyAlignment="1">
      <alignment horizontal="center"/>
    </xf>
    <xf numFmtId="0" fontId="50" fillId="0" borderId="0" xfId="257" applyFont="1"/>
    <xf numFmtId="0" fontId="49" fillId="0" borderId="16" xfId="257" applyFont="1" applyBorder="1" applyAlignment="1">
      <alignment horizontal="center" wrapText="1"/>
    </xf>
    <xf numFmtId="0" fontId="49" fillId="0" borderId="16" xfId="257" applyFont="1" applyBorder="1" applyAlignment="1">
      <alignment horizontal="center" vertical="center" wrapText="1"/>
    </xf>
    <xf numFmtId="0" fontId="50" fillId="0" borderId="16" xfId="257" quotePrefix="1" applyFont="1" applyBorder="1" applyAlignment="1">
      <alignment horizontal="center"/>
    </xf>
    <xf numFmtId="0" fontId="50" fillId="0" borderId="16" xfId="257" applyFont="1" applyBorder="1"/>
    <xf numFmtId="164" fontId="50" fillId="0" borderId="16" xfId="258" applyNumberFormat="1" applyFont="1" applyBorder="1"/>
    <xf numFmtId="164" fontId="50" fillId="0" borderId="0" xfId="257" applyNumberFormat="1" applyFont="1"/>
    <xf numFmtId="0" fontId="50" fillId="0" borderId="16" xfId="257" applyFont="1" applyBorder="1" applyAlignment="1">
      <alignment horizontal="center"/>
    </xf>
    <xf numFmtId="164" fontId="80" fillId="0" borderId="16" xfId="257" applyNumberFormat="1" applyFont="1" applyBorder="1"/>
    <xf numFmtId="0" fontId="81" fillId="0" borderId="0" xfId="257" applyFont="1"/>
    <xf numFmtId="164" fontId="49" fillId="0" borderId="0" xfId="257" applyNumberFormat="1" applyFont="1"/>
    <xf numFmtId="0" fontId="49" fillId="0" borderId="0" xfId="257" applyFont="1" applyAlignment="1">
      <alignment horizontal="left"/>
    </xf>
    <xf numFmtId="164" fontId="50" fillId="0" borderId="0" xfId="258" applyNumberFormat="1" applyFont="1" applyBorder="1"/>
    <xf numFmtId="0" fontId="50" fillId="0" borderId="16" xfId="257" applyFont="1" applyBorder="1" applyAlignment="1">
      <alignment horizontal="center" vertical="center"/>
    </xf>
    <xf numFmtId="0" fontId="50" fillId="0" borderId="16" xfId="257" applyFont="1" applyBorder="1" applyAlignment="1">
      <alignment horizontal="left" vertical="center"/>
    </xf>
    <xf numFmtId="164" fontId="50" fillId="0" borderId="16" xfId="46" applyNumberFormat="1" applyFont="1" applyBorder="1" applyAlignment="1">
      <alignment horizontal="right" vertical="center" wrapText="1"/>
    </xf>
    <xf numFmtId="164" fontId="50" fillId="0" borderId="16" xfId="46" applyNumberFormat="1" applyFont="1" applyBorder="1" applyAlignment="1">
      <alignment horizontal="right" wrapText="1"/>
    </xf>
    <xf numFmtId="0" fontId="50" fillId="0" borderId="16" xfId="257" applyFont="1" applyBorder="1" applyAlignment="1">
      <alignment horizontal="right" wrapText="1"/>
    </xf>
    <xf numFmtId="164" fontId="50" fillId="0" borderId="16" xfId="258" applyNumberFormat="1" applyFont="1" applyBorder="1" applyAlignment="1">
      <alignment horizontal="center"/>
    </xf>
    <xf numFmtId="0" fontId="49" fillId="0" borderId="0" xfId="257" applyFont="1"/>
    <xf numFmtId="0" fontId="50" fillId="0" borderId="0" xfId="257" applyFont="1" applyAlignment="1">
      <alignment horizontal="center"/>
    </xf>
    <xf numFmtId="0" fontId="39" fillId="0" borderId="27" xfId="0" applyFont="1" applyBorder="1" applyAlignment="1">
      <alignment horizontal="center" vertical="center" wrapText="1"/>
    </xf>
    <xf numFmtId="0" fontId="41" fillId="0" borderId="25" xfId="0" applyFont="1" applyBorder="1" applyAlignment="1">
      <alignment vertical="center" wrapText="1"/>
    </xf>
    <xf numFmtId="0" fontId="41" fillId="0" borderId="32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24" borderId="16" xfId="0" applyFont="1" applyFill="1" applyBorder="1" applyAlignment="1">
      <alignment horizontal="center" vertical="center"/>
    </xf>
    <xf numFmtId="0" fontId="49" fillId="0" borderId="16" xfId="257" applyFont="1" applyBorder="1" applyAlignment="1">
      <alignment horizontal="center" wrapText="1"/>
    </xf>
    <xf numFmtId="0" fontId="80" fillId="0" borderId="29" xfId="257" applyFont="1" applyBorder="1" applyAlignment="1">
      <alignment horizontal="center"/>
    </xf>
    <xf numFmtId="0" fontId="80" fillId="0" borderId="30" xfId="257" applyFont="1" applyBorder="1" applyAlignment="1">
      <alignment horizontal="center"/>
    </xf>
    <xf numFmtId="0" fontId="49" fillId="0" borderId="16" xfId="257" applyFont="1" applyBorder="1" applyAlignment="1">
      <alignment horizontal="center" vertical="center"/>
    </xf>
    <xf numFmtId="43" fontId="49" fillId="0" borderId="29" xfId="46" applyFont="1" applyBorder="1" applyAlignment="1">
      <alignment horizontal="center"/>
    </xf>
    <xf numFmtId="43" fontId="49" fillId="0" borderId="30" xfId="46" applyFont="1" applyBorder="1" applyAlignment="1">
      <alignment horizontal="center"/>
    </xf>
    <xf numFmtId="43" fontId="49" fillId="0" borderId="31" xfId="46" applyFont="1" applyBorder="1" applyAlignment="1">
      <alignment horizontal="center"/>
    </xf>
    <xf numFmtId="0" fontId="49" fillId="0" borderId="16" xfId="257" applyFont="1" applyBorder="1" applyAlignment="1">
      <alignment horizontal="center"/>
    </xf>
    <xf numFmtId="0" fontId="49" fillId="0" borderId="0" xfId="257" applyFont="1" applyAlignment="1">
      <alignment horizontal="center"/>
    </xf>
    <xf numFmtId="0" fontId="49" fillId="0" borderId="29" xfId="257" applyFont="1" applyBorder="1" applyAlignment="1">
      <alignment horizontal="center"/>
    </xf>
    <xf numFmtId="0" fontId="49" fillId="0" borderId="30" xfId="257" applyFont="1" applyBorder="1" applyAlignment="1">
      <alignment horizontal="center"/>
    </xf>
    <xf numFmtId="0" fontId="49" fillId="0" borderId="31" xfId="257" applyFont="1" applyBorder="1" applyAlignment="1">
      <alignment horizontal="center"/>
    </xf>
    <xf numFmtId="0" fontId="49" fillId="0" borderId="29" xfId="96" applyFont="1" applyBorder="1" applyAlignment="1">
      <alignment horizontal="center"/>
    </xf>
    <xf numFmtId="0" fontId="49" fillId="0" borderId="30" xfId="96" applyFont="1" applyBorder="1" applyAlignment="1">
      <alignment horizontal="center"/>
    </xf>
    <xf numFmtId="0" fontId="49" fillId="0" borderId="0" xfId="96" applyFont="1" applyAlignment="1">
      <alignment horizontal="center"/>
    </xf>
    <xf numFmtId="0" fontId="49" fillId="0" borderId="16" xfId="96" applyFont="1" applyBorder="1" applyAlignment="1">
      <alignment horizontal="center" vertical="center"/>
    </xf>
    <xf numFmtId="0" fontId="49" fillId="0" borderId="20" xfId="96" applyFont="1" applyBorder="1" applyAlignment="1">
      <alignment horizontal="center" vertical="center"/>
    </xf>
    <xf numFmtId="0" fontId="49" fillId="0" borderId="16" xfId="96" applyFont="1" applyBorder="1" applyAlignment="1">
      <alignment horizontal="center"/>
    </xf>
    <xf numFmtId="0" fontId="37" fillId="0" borderId="16" xfId="0" applyFont="1" applyBorder="1" applyAlignment="1">
      <alignment horizontal="center" vertical="center" wrapText="1"/>
    </xf>
    <xf numFmtId="0" fontId="39" fillId="0" borderId="16" xfId="100" applyFont="1" applyBorder="1" applyAlignment="1">
      <alignment horizontal="center" vertical="center" wrapText="1"/>
    </xf>
    <xf numFmtId="0" fontId="39" fillId="30" borderId="16" xfId="100" applyFont="1" applyFill="1" applyBorder="1" applyAlignment="1">
      <alignment horizontal="center" vertical="center" wrapText="1"/>
    </xf>
    <xf numFmtId="0" fontId="79" fillId="30" borderId="16" xfId="100" applyFont="1" applyFill="1" applyBorder="1" applyAlignment="1">
      <alignment horizontal="center" vertical="center" wrapText="1"/>
    </xf>
    <xf numFmtId="0" fontId="82" fillId="0" borderId="10" xfId="0" applyFont="1" applyBorder="1" applyAlignment="1">
      <alignment horizontal="center"/>
    </xf>
    <xf numFmtId="0" fontId="80" fillId="0" borderId="29" xfId="0" applyFont="1" applyBorder="1" applyAlignment="1">
      <alignment horizontal="center"/>
    </xf>
    <xf numFmtId="0" fontId="80" fillId="0" borderId="31" xfId="0" applyFont="1" applyBorder="1" applyAlignment="1">
      <alignment horizontal="center"/>
    </xf>
    <xf numFmtId="0" fontId="40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top" wrapText="1"/>
    </xf>
    <xf numFmtId="0" fontId="40" fillId="0" borderId="1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top" wrapText="1"/>
    </xf>
    <xf numFmtId="0" fontId="40" fillId="0" borderId="30" xfId="0" applyFont="1" applyBorder="1" applyAlignment="1">
      <alignment horizontal="center" vertical="top" wrapText="1"/>
    </xf>
    <xf numFmtId="0" fontId="40" fillId="0" borderId="31" xfId="0" applyFont="1" applyBorder="1" applyAlignment="1">
      <alignment horizontal="center" vertical="top" wrapText="1"/>
    </xf>
    <xf numFmtId="0" fontId="40" fillId="0" borderId="20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68" fillId="0" borderId="29" xfId="248" applyFont="1" applyBorder="1" applyAlignment="1">
      <alignment horizontal="center" vertical="center" wrapText="1"/>
    </xf>
    <xf numFmtId="0" fontId="68" fillId="0" borderId="30" xfId="248" applyFont="1" applyBorder="1" applyAlignment="1">
      <alignment horizontal="center" vertical="center" wrapText="1"/>
    </xf>
    <xf numFmtId="0" fontId="68" fillId="0" borderId="31" xfId="248" applyFont="1" applyBorder="1" applyAlignment="1">
      <alignment horizontal="center" vertical="center" wrapText="1"/>
    </xf>
    <xf numFmtId="0" fontId="49" fillId="0" borderId="16" xfId="248" applyFont="1" applyBorder="1" applyAlignment="1">
      <alignment horizontal="center" vertical="center"/>
    </xf>
    <xf numFmtId="0" fontId="49" fillId="0" borderId="29" xfId="248" applyFont="1" applyBorder="1" applyAlignment="1">
      <alignment horizontal="center"/>
    </xf>
    <xf numFmtId="0" fontId="49" fillId="0" borderId="31" xfId="248" applyFont="1" applyBorder="1" applyAlignment="1">
      <alignment horizontal="center"/>
    </xf>
    <xf numFmtId="0" fontId="49" fillId="0" borderId="16" xfId="250" applyFont="1" applyBorder="1" applyAlignment="1">
      <alignment horizontal="center" vertical="center" wrapText="1"/>
    </xf>
    <xf numFmtId="0" fontId="49" fillId="0" borderId="20" xfId="250" applyFont="1" applyBorder="1" applyAlignment="1">
      <alignment horizontal="center" vertical="center" wrapText="1"/>
    </xf>
    <xf numFmtId="0" fontId="49" fillId="0" borderId="21" xfId="250" applyFont="1" applyBorder="1" applyAlignment="1">
      <alignment horizontal="center" vertical="center" wrapText="1"/>
    </xf>
    <xf numFmtId="0" fontId="49" fillId="0" borderId="16" xfId="250" applyFont="1" applyBorder="1" applyAlignment="1">
      <alignment horizontal="center"/>
    </xf>
    <xf numFmtId="0" fontId="41" fillId="0" borderId="21" xfId="0" applyFont="1" applyBorder="1" applyAlignment="1">
      <alignment vertical="center"/>
    </xf>
    <xf numFmtId="0" fontId="39" fillId="0" borderId="0" xfId="241" applyFont="1" applyAlignment="1">
      <alignment horizontal="center"/>
    </xf>
    <xf numFmtId="0" fontId="40" fillId="0" borderId="20" xfId="98" applyFont="1" applyBorder="1" applyAlignment="1">
      <alignment horizontal="center" vertical="center"/>
    </xf>
    <xf numFmtId="0" fontId="41" fillId="0" borderId="21" xfId="100" applyFont="1" applyBorder="1" applyAlignment="1">
      <alignment horizontal="center" vertical="center"/>
    </xf>
    <xf numFmtId="0" fontId="41" fillId="0" borderId="21" xfId="98" applyFont="1" applyBorder="1" applyAlignment="1">
      <alignment horizontal="center" vertical="center"/>
    </xf>
    <xf numFmtId="0" fontId="40" fillId="0" borderId="16" xfId="100" applyFont="1" applyBorder="1" applyAlignment="1">
      <alignment horizontal="center"/>
    </xf>
    <xf numFmtId="0" fontId="40" fillId="0" borderId="20" xfId="100" applyFont="1" applyBorder="1" applyAlignment="1">
      <alignment horizontal="center" vertical="center" wrapText="1"/>
    </xf>
    <xf numFmtId="0" fontId="41" fillId="0" borderId="21" xfId="100" applyFont="1" applyBorder="1" applyAlignment="1">
      <alignment wrapText="1"/>
    </xf>
    <xf numFmtId="0" fontId="40" fillId="0" borderId="21" xfId="98" applyFont="1" applyBorder="1" applyAlignment="1">
      <alignment horizontal="center" vertical="center"/>
    </xf>
    <xf numFmtId="0" fontId="40" fillId="0" borderId="20" xfId="98" applyFont="1" applyBorder="1" applyAlignment="1">
      <alignment horizontal="center" vertical="center" wrapText="1"/>
    </xf>
    <xf numFmtId="0" fontId="84" fillId="0" borderId="0" xfId="241" applyFont="1" applyAlignment="1">
      <alignment horizontal="center"/>
    </xf>
  </cellXfs>
  <cellStyles count="259">
    <cellStyle name="1" xfId="114" xr:uid="{00000000-0005-0000-0000-000000000000}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ส่วนที่ถูกเน้น1" xfId="7" xr:uid="{00000000-0005-0000-0000-000007000000}"/>
    <cellStyle name="20% - ส่วนที่ถูกเน้น2" xfId="8" xr:uid="{00000000-0005-0000-0000-000008000000}"/>
    <cellStyle name="20% - ส่วนที่ถูกเน้น3" xfId="9" xr:uid="{00000000-0005-0000-0000-000009000000}"/>
    <cellStyle name="20% - ส่วนที่ถูกเน้น4" xfId="10" xr:uid="{00000000-0005-0000-0000-00000A000000}"/>
    <cellStyle name="20% - ส่วนที่ถูกเน้น5" xfId="11" xr:uid="{00000000-0005-0000-0000-00000B000000}"/>
    <cellStyle name="20% - ส่วนที่ถูกเน้น6" xfId="12" xr:uid="{00000000-0005-0000-0000-00000C000000}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ส่วนที่ถูกเน้น1" xfId="19" xr:uid="{00000000-0005-0000-0000-000013000000}"/>
    <cellStyle name="40% - ส่วนที่ถูกเน้น2" xfId="20" xr:uid="{00000000-0005-0000-0000-000014000000}"/>
    <cellStyle name="40% - ส่วนที่ถูกเน้น3" xfId="21" xr:uid="{00000000-0005-0000-0000-000015000000}"/>
    <cellStyle name="40% - ส่วนที่ถูกเน้น4" xfId="22" xr:uid="{00000000-0005-0000-0000-000016000000}"/>
    <cellStyle name="40% - ส่วนที่ถูกเน้น5" xfId="23" xr:uid="{00000000-0005-0000-0000-000017000000}"/>
    <cellStyle name="40% - ส่วนที่ถูกเน้น6" xfId="24" xr:uid="{00000000-0005-0000-0000-000018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ส่วนที่ถูกเน้น1" xfId="31" xr:uid="{00000000-0005-0000-0000-00001F000000}"/>
    <cellStyle name="60% - ส่วนที่ถูกเน้น2" xfId="32" xr:uid="{00000000-0005-0000-0000-000020000000}"/>
    <cellStyle name="60% - ส่วนที่ถูกเน้น3" xfId="33" xr:uid="{00000000-0005-0000-0000-000021000000}"/>
    <cellStyle name="60% - ส่วนที่ถูกเน้น4" xfId="34" xr:uid="{00000000-0005-0000-0000-000022000000}"/>
    <cellStyle name="60% - ส่วนที่ถูกเน้น5" xfId="35" xr:uid="{00000000-0005-0000-0000-000023000000}"/>
    <cellStyle name="60% - ส่วนที่ถูกเน้น6" xfId="36" xr:uid="{00000000-0005-0000-0000-000024000000}"/>
    <cellStyle name="75" xfId="115" xr:uid="{00000000-0005-0000-0000-000025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ategory" xfId="116" xr:uid="{00000000-0005-0000-0000-00002E000000}"/>
    <cellStyle name="Check Cell" xfId="45" builtinId="23" customBuiltin="1"/>
    <cellStyle name="Comma" xfId="46" builtinId="3"/>
    <cellStyle name="Comma 10" xfId="109" xr:uid="{00000000-0005-0000-0000-000031000000}"/>
    <cellStyle name="Comma 10 2" xfId="117" xr:uid="{00000000-0005-0000-0000-000032000000}"/>
    <cellStyle name="Comma 11" xfId="118" xr:uid="{00000000-0005-0000-0000-000033000000}"/>
    <cellStyle name="Comma 11 2" xfId="119" xr:uid="{00000000-0005-0000-0000-000034000000}"/>
    <cellStyle name="Comma 11 3" xfId="120" xr:uid="{00000000-0005-0000-0000-000035000000}"/>
    <cellStyle name="Comma 12" xfId="110" xr:uid="{00000000-0005-0000-0000-000036000000}"/>
    <cellStyle name="Comma 13" xfId="121" xr:uid="{00000000-0005-0000-0000-000037000000}"/>
    <cellStyle name="Comma 14" xfId="122" xr:uid="{00000000-0005-0000-0000-000038000000}"/>
    <cellStyle name="Comma 14 2" xfId="251" xr:uid="{00000000-0005-0000-0000-000039000000}"/>
    <cellStyle name="Comma 15" xfId="123" xr:uid="{00000000-0005-0000-0000-00003A000000}"/>
    <cellStyle name="Comma 15 2" xfId="124" xr:uid="{00000000-0005-0000-0000-00003B000000}"/>
    <cellStyle name="Comma 16" xfId="125" xr:uid="{00000000-0005-0000-0000-00003C000000}"/>
    <cellStyle name="Comma 17" xfId="235" xr:uid="{00000000-0005-0000-0000-00003D000000}"/>
    <cellStyle name="Comma 18" xfId="243" xr:uid="{00000000-0005-0000-0000-00003E000000}"/>
    <cellStyle name="Comma 2" xfId="47" xr:uid="{00000000-0005-0000-0000-00003F000000}"/>
    <cellStyle name="Comma 2 10" xfId="126" xr:uid="{00000000-0005-0000-0000-000040000000}"/>
    <cellStyle name="Comma 2 12" xfId="127" xr:uid="{00000000-0005-0000-0000-000041000000}"/>
    <cellStyle name="Comma 2 2" xfId="102" xr:uid="{00000000-0005-0000-0000-000042000000}"/>
    <cellStyle name="Comma 2 3" xfId="128" xr:uid="{00000000-0005-0000-0000-000043000000}"/>
    <cellStyle name="Comma 2 3 2" xfId="129" xr:uid="{00000000-0005-0000-0000-000044000000}"/>
    <cellStyle name="Comma 2 4" xfId="130" xr:uid="{00000000-0005-0000-0000-000045000000}"/>
    <cellStyle name="Comma 2 5" xfId="113" xr:uid="{00000000-0005-0000-0000-000046000000}"/>
    <cellStyle name="Comma 2 5 2" xfId="237" xr:uid="{00000000-0005-0000-0000-000047000000}"/>
    <cellStyle name="Comma 21 2" xfId="244" xr:uid="{00000000-0005-0000-0000-000048000000}"/>
    <cellStyle name="Comma 3" xfId="48" xr:uid="{00000000-0005-0000-0000-000049000000}"/>
    <cellStyle name="Comma 3 2" xfId="131" xr:uid="{00000000-0005-0000-0000-00004A000000}"/>
    <cellStyle name="Comma 3 2 2" xfId="132" xr:uid="{00000000-0005-0000-0000-00004B000000}"/>
    <cellStyle name="Comma 4" xfId="49" xr:uid="{00000000-0005-0000-0000-00004C000000}"/>
    <cellStyle name="Comma 4 2" xfId="133" xr:uid="{00000000-0005-0000-0000-00004D000000}"/>
    <cellStyle name="Comma 4 2 2" xfId="134" xr:uid="{00000000-0005-0000-0000-00004E000000}"/>
    <cellStyle name="Comma 4 2 2 2" xfId="135" xr:uid="{00000000-0005-0000-0000-00004F000000}"/>
    <cellStyle name="Comma 4 3" xfId="136" xr:uid="{00000000-0005-0000-0000-000050000000}"/>
    <cellStyle name="Comma 4 4" xfId="137" xr:uid="{00000000-0005-0000-0000-000051000000}"/>
    <cellStyle name="Comma 5" xfId="95" xr:uid="{00000000-0005-0000-0000-000052000000}"/>
    <cellStyle name="Comma 5 2" xfId="138" xr:uid="{00000000-0005-0000-0000-000053000000}"/>
    <cellStyle name="Comma 5 2 2" xfId="139" xr:uid="{00000000-0005-0000-0000-000054000000}"/>
    <cellStyle name="Comma 5 2 3" xfId="140" xr:uid="{00000000-0005-0000-0000-000055000000}"/>
    <cellStyle name="Comma 5 3" xfId="141" xr:uid="{00000000-0005-0000-0000-000056000000}"/>
    <cellStyle name="Comma 5 4" xfId="247" xr:uid="{00000000-0005-0000-0000-000057000000}"/>
    <cellStyle name="Comma 6" xfId="97" xr:uid="{00000000-0005-0000-0000-000058000000}"/>
    <cellStyle name="Comma 6 2" xfId="101" xr:uid="{00000000-0005-0000-0000-000059000000}"/>
    <cellStyle name="Comma 6 2 2" xfId="142" xr:uid="{00000000-0005-0000-0000-00005A000000}"/>
    <cellStyle name="Comma 6 2 3" xfId="143" xr:uid="{00000000-0005-0000-0000-00005B000000}"/>
    <cellStyle name="Comma 6 3" xfId="144" xr:uid="{00000000-0005-0000-0000-00005C000000}"/>
    <cellStyle name="Comma 6 4" xfId="145" xr:uid="{00000000-0005-0000-0000-00005D000000}"/>
    <cellStyle name="Comma 6 5" xfId="256" xr:uid="{E5F49B16-62F9-4E9D-BCD2-A48E60172DF1}"/>
    <cellStyle name="Comma 6 6" xfId="258" xr:uid="{B6BC267F-8830-44C6-98A2-E988C38543D2}"/>
    <cellStyle name="Comma 7" xfId="104" xr:uid="{00000000-0005-0000-0000-00005E000000}"/>
    <cellStyle name="Comma 7 2" xfId="146" xr:uid="{00000000-0005-0000-0000-00005F000000}"/>
    <cellStyle name="Comma 8" xfId="105" xr:uid="{00000000-0005-0000-0000-000060000000}"/>
    <cellStyle name="Comma 8 2" xfId="147" xr:uid="{00000000-0005-0000-0000-000061000000}"/>
    <cellStyle name="Comma 8 3" xfId="148" xr:uid="{00000000-0005-0000-0000-000062000000}"/>
    <cellStyle name="Comma 9" xfId="107" xr:uid="{00000000-0005-0000-0000-000063000000}"/>
    <cellStyle name="Comma 9 2" xfId="149" xr:uid="{00000000-0005-0000-0000-000064000000}"/>
    <cellStyle name="Comma 9 3" xfId="150" xr:uid="{00000000-0005-0000-0000-000065000000}"/>
    <cellStyle name="Comma 9 3 2" xfId="239" xr:uid="{00000000-0005-0000-0000-000066000000}"/>
    <cellStyle name="Comma 9 4" xfId="249" xr:uid="{00000000-0005-0000-0000-000067000000}"/>
    <cellStyle name="comma zerodec" xfId="151" xr:uid="{00000000-0005-0000-0000-000068000000}"/>
    <cellStyle name="Currency1" xfId="152" xr:uid="{00000000-0005-0000-0000-000069000000}"/>
    <cellStyle name="Date" xfId="153" xr:uid="{00000000-0005-0000-0000-00006A000000}"/>
    <cellStyle name="Dollar (zero dec)" xfId="154" xr:uid="{00000000-0005-0000-0000-00006B000000}"/>
    <cellStyle name="Explanatory Text" xfId="50" builtinId="53" customBuiltin="1"/>
    <cellStyle name="Good" xfId="51" builtinId="26" customBuiltin="1"/>
    <cellStyle name="Grey" xfId="155" xr:uid="{00000000-0005-0000-0000-00006E000000}"/>
    <cellStyle name="HEADER" xfId="156" xr:uid="{00000000-0005-0000-0000-00006F000000}"/>
    <cellStyle name="Header1" xfId="157" xr:uid="{00000000-0005-0000-0000-000070000000}"/>
    <cellStyle name="Header2" xfId="158" xr:uid="{00000000-0005-0000-0000-000071000000}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Input" xfId="56" builtinId="20" customBuiltin="1"/>
    <cellStyle name="Input [yellow]" xfId="159" xr:uid="{00000000-0005-0000-0000-000077000000}"/>
    <cellStyle name="Linked Cell" xfId="57" builtinId="24" customBuiltin="1"/>
    <cellStyle name="Milliers [0]_!!!GO" xfId="160" xr:uid="{00000000-0005-0000-0000-000079000000}"/>
    <cellStyle name="Milliers_!!!GO" xfId="161" xr:uid="{00000000-0005-0000-0000-00007A000000}"/>
    <cellStyle name="Model" xfId="162" xr:uid="{00000000-0005-0000-0000-00007B000000}"/>
    <cellStyle name="Mon้taire [0]_!!!GO" xfId="163" xr:uid="{00000000-0005-0000-0000-00007C000000}"/>
    <cellStyle name="Mon้taire_!!!GO" xfId="164" xr:uid="{00000000-0005-0000-0000-00007D000000}"/>
    <cellStyle name="Neutral" xfId="58" builtinId="28" customBuiltin="1"/>
    <cellStyle name="New Times Roman" xfId="165" xr:uid="{00000000-0005-0000-0000-00007F000000}"/>
    <cellStyle name="Normal" xfId="0" builtinId="0"/>
    <cellStyle name="Normal - Style1" xfId="166" xr:uid="{00000000-0005-0000-0000-000081000000}"/>
    <cellStyle name="Normal 10" xfId="167" xr:uid="{00000000-0005-0000-0000-000082000000}"/>
    <cellStyle name="Normal 10 2" xfId="168" xr:uid="{00000000-0005-0000-0000-000083000000}"/>
    <cellStyle name="Normal 11" xfId="169" xr:uid="{00000000-0005-0000-0000-000084000000}"/>
    <cellStyle name="Normal 11 2" xfId="170" xr:uid="{00000000-0005-0000-0000-000085000000}"/>
    <cellStyle name="Normal 11 2 2" xfId="171" xr:uid="{00000000-0005-0000-0000-000086000000}"/>
    <cellStyle name="Normal 12" xfId="172" xr:uid="{00000000-0005-0000-0000-000087000000}"/>
    <cellStyle name="Normal 13" xfId="173" xr:uid="{00000000-0005-0000-0000-000088000000}"/>
    <cellStyle name="Normal 14" xfId="174" xr:uid="{00000000-0005-0000-0000-000089000000}"/>
    <cellStyle name="Normal 2" xfId="59" xr:uid="{00000000-0005-0000-0000-00008A000000}"/>
    <cellStyle name="Normal 2 2" xfId="100" xr:uid="{00000000-0005-0000-0000-00008B000000}"/>
    <cellStyle name="Normal 2 2 2" xfId="108" xr:uid="{00000000-0005-0000-0000-00008C000000}"/>
    <cellStyle name="Normal 2 3" xfId="175" xr:uid="{00000000-0005-0000-0000-00008D000000}"/>
    <cellStyle name="Normal 2 3 2" xfId="176" xr:uid="{00000000-0005-0000-0000-00008E000000}"/>
    <cellStyle name="Normal 2 4" xfId="177" xr:uid="{00000000-0005-0000-0000-00008F000000}"/>
    <cellStyle name="Normal 2 4 2" xfId="178" xr:uid="{00000000-0005-0000-0000-000090000000}"/>
    <cellStyle name="Normal 2 5" xfId="111" xr:uid="{00000000-0005-0000-0000-000091000000}"/>
    <cellStyle name="Normal 2 5 2" xfId="236" xr:uid="{00000000-0005-0000-0000-000092000000}"/>
    <cellStyle name="Normal 2 6" xfId="179" xr:uid="{00000000-0005-0000-0000-000093000000}"/>
    <cellStyle name="Normal 2_1.คณะครุศาสตร์" xfId="180" xr:uid="{00000000-0005-0000-0000-000094000000}"/>
    <cellStyle name="Normal 20 2" xfId="245" xr:uid="{00000000-0005-0000-0000-000095000000}"/>
    <cellStyle name="Normal 3" xfId="60" xr:uid="{00000000-0005-0000-0000-000096000000}"/>
    <cellStyle name="Normal 3 2" xfId="181" xr:uid="{00000000-0005-0000-0000-000097000000}"/>
    <cellStyle name="Normal 3 3" xfId="182" xr:uid="{00000000-0005-0000-0000-000098000000}"/>
    <cellStyle name="Normal 3 4" xfId="183" xr:uid="{00000000-0005-0000-0000-000099000000}"/>
    <cellStyle name="Normal 4" xfId="94" xr:uid="{00000000-0005-0000-0000-00009A000000}"/>
    <cellStyle name="Normal 4 2" xfId="184" xr:uid="{00000000-0005-0000-0000-00009B000000}"/>
    <cellStyle name="Normal 4 2 2" xfId="185" xr:uid="{00000000-0005-0000-0000-00009C000000}"/>
    <cellStyle name="Normal 4 3" xfId="112" xr:uid="{00000000-0005-0000-0000-00009D000000}"/>
    <cellStyle name="Normal 4 4" xfId="240" xr:uid="{00000000-0005-0000-0000-00009E000000}"/>
    <cellStyle name="Normal 4 5" xfId="242" xr:uid="{00000000-0005-0000-0000-00009F000000}"/>
    <cellStyle name="Normal 4 6" xfId="246" xr:uid="{00000000-0005-0000-0000-0000A0000000}"/>
    <cellStyle name="Normal 5" xfId="96" xr:uid="{00000000-0005-0000-0000-0000A1000000}"/>
    <cellStyle name="Normal 5 2" xfId="186" xr:uid="{00000000-0005-0000-0000-0000A2000000}"/>
    <cellStyle name="Normal 5 3" xfId="254" xr:uid="{00000000-0005-0000-0000-0000A3000000}"/>
    <cellStyle name="Normal 5 4" xfId="255" xr:uid="{5D19722E-E232-4562-BDBC-62DF9CB152AB}"/>
    <cellStyle name="Normal 5 5" xfId="257" xr:uid="{ABAA06BB-38E4-4A80-A499-B2BED8BC7FC1}"/>
    <cellStyle name="Normal 6" xfId="103" xr:uid="{00000000-0005-0000-0000-0000A4000000}"/>
    <cellStyle name="Normal 6 2" xfId="187" xr:uid="{00000000-0005-0000-0000-0000A5000000}"/>
    <cellStyle name="Normal 6 3" xfId="188" xr:uid="{00000000-0005-0000-0000-0000A6000000}"/>
    <cellStyle name="Normal 6 4" xfId="189" xr:uid="{00000000-0005-0000-0000-0000A7000000}"/>
    <cellStyle name="Normal 7" xfId="106" xr:uid="{00000000-0005-0000-0000-0000A8000000}"/>
    <cellStyle name="Normal 7 2" xfId="190" xr:uid="{00000000-0005-0000-0000-0000A9000000}"/>
    <cellStyle name="Normal 7 3" xfId="191" xr:uid="{00000000-0005-0000-0000-0000AA000000}"/>
    <cellStyle name="Normal 7 4" xfId="192" xr:uid="{00000000-0005-0000-0000-0000AB000000}"/>
    <cellStyle name="Normal 7 4 2" xfId="238" xr:uid="{00000000-0005-0000-0000-0000AC000000}"/>
    <cellStyle name="Normal 7 4 2 2" xfId="250" xr:uid="{00000000-0005-0000-0000-0000AD000000}"/>
    <cellStyle name="Normal 7 5" xfId="248" xr:uid="{00000000-0005-0000-0000-0000AE000000}"/>
    <cellStyle name="Normal 8" xfId="193" xr:uid="{00000000-0005-0000-0000-0000AF000000}"/>
    <cellStyle name="Normal 8 2" xfId="194" xr:uid="{00000000-0005-0000-0000-0000B0000000}"/>
    <cellStyle name="Normal 9" xfId="195" xr:uid="{00000000-0005-0000-0000-0000B1000000}"/>
    <cellStyle name="Normal 9 2" xfId="196" xr:uid="{00000000-0005-0000-0000-0000B2000000}"/>
    <cellStyle name="Normal 9 3" xfId="197" xr:uid="{00000000-0005-0000-0000-0000B3000000}"/>
    <cellStyle name="Note" xfId="61" builtinId="10" customBuiltin="1"/>
    <cellStyle name="Output" xfId="62" builtinId="21" customBuiltin="1"/>
    <cellStyle name="p/n" xfId="198" xr:uid="{00000000-0005-0000-0000-0000B7000000}"/>
    <cellStyle name="Percent [2]" xfId="199" xr:uid="{00000000-0005-0000-0000-0000B8000000}"/>
    <cellStyle name="Percent 2" xfId="200" xr:uid="{00000000-0005-0000-0000-0000B9000000}"/>
    <cellStyle name="STANDARD" xfId="201" xr:uid="{00000000-0005-0000-0000-0000BA000000}"/>
    <cellStyle name="subhead" xfId="202" xr:uid="{00000000-0005-0000-0000-0000BB000000}"/>
    <cellStyle name="Title" xfId="63" builtinId="15" customBuiltin="1"/>
    <cellStyle name="Total" xfId="64" builtinId="25" customBuiltin="1"/>
    <cellStyle name="Warning Text" xfId="65" builtinId="11" customBuiltin="1"/>
    <cellStyle name="การคำนวณ" xfId="66" xr:uid="{00000000-0005-0000-0000-0000BF000000}"/>
    <cellStyle name="ข้อความเตือน" xfId="67" xr:uid="{00000000-0005-0000-0000-0000C0000000}"/>
    <cellStyle name="ข้อความอธิบาย" xfId="68" xr:uid="{00000000-0005-0000-0000-0000C1000000}"/>
    <cellStyle name="เครื่องหมายจุลภาค 2" xfId="69" xr:uid="{00000000-0005-0000-0000-0000C2000000}"/>
    <cellStyle name="เครื่องหมายจุลภาค 2 2" xfId="203" xr:uid="{00000000-0005-0000-0000-0000C3000000}"/>
    <cellStyle name="เครื่องหมายจุลภาค 2 3" xfId="204" xr:uid="{00000000-0005-0000-0000-0000C4000000}"/>
    <cellStyle name="เครื่องหมายจุลภาค 3" xfId="70" xr:uid="{00000000-0005-0000-0000-0000C5000000}"/>
    <cellStyle name="เครื่องหมายจุลภาค 3 2" xfId="205" xr:uid="{00000000-0005-0000-0000-0000C6000000}"/>
    <cellStyle name="เครื่องหมายจุลภาค 4" xfId="206" xr:uid="{00000000-0005-0000-0000-0000C7000000}"/>
    <cellStyle name="เครื่องหมายจุลภาค 4 2" xfId="207" xr:uid="{00000000-0005-0000-0000-0000C8000000}"/>
    <cellStyle name="เครื่องหมายจุลภาค 4 2 2" xfId="208" xr:uid="{00000000-0005-0000-0000-0000C9000000}"/>
    <cellStyle name="เครื่องหมายจุลภาค 4 3" xfId="209" xr:uid="{00000000-0005-0000-0000-0000CA000000}"/>
    <cellStyle name="เครื่องหมายจุลภาค 5" xfId="210" xr:uid="{00000000-0005-0000-0000-0000CB000000}"/>
    <cellStyle name="เครื่องหมายจุลภาค 5 2" xfId="211" xr:uid="{00000000-0005-0000-0000-0000CC000000}"/>
    <cellStyle name="เครื่องหมายจุลภาค 6" xfId="212" xr:uid="{00000000-0005-0000-0000-0000CD000000}"/>
    <cellStyle name="เครื่องหมายจุลภาค 6 2" xfId="213" xr:uid="{00000000-0005-0000-0000-0000CE000000}"/>
    <cellStyle name="เครื่องหมายจุลภาค 7" xfId="214" xr:uid="{00000000-0005-0000-0000-0000CF000000}"/>
    <cellStyle name="เครื่องหมายจุลภาค_คำชี้แจงหมวดค่าตอบแทน,ใช้สอย,วัสดุ" xfId="215" xr:uid="{00000000-0005-0000-0000-0000D0000000}"/>
    <cellStyle name="ชื่อเรื่อง" xfId="71" xr:uid="{00000000-0005-0000-0000-0000D1000000}"/>
    <cellStyle name="เซลล์ตรวจสอบ" xfId="72" xr:uid="{00000000-0005-0000-0000-0000D2000000}"/>
    <cellStyle name="เซลล์ที่มีการเชื่อมโยง" xfId="73" xr:uid="{00000000-0005-0000-0000-0000D3000000}"/>
    <cellStyle name="ดี" xfId="74" xr:uid="{00000000-0005-0000-0000-0000D4000000}"/>
    <cellStyle name="น้บะภฒ_95" xfId="216" xr:uid="{00000000-0005-0000-0000-0000D5000000}"/>
    <cellStyle name="ปกติ 2" xfId="75" xr:uid="{00000000-0005-0000-0000-0000D6000000}"/>
    <cellStyle name="ปกติ 2 2" xfId="217" xr:uid="{00000000-0005-0000-0000-0000D7000000}"/>
    <cellStyle name="ปกติ 2 3" xfId="218" xr:uid="{00000000-0005-0000-0000-0000D8000000}"/>
    <cellStyle name="ปกติ 2_11.แพทย์" xfId="219" xr:uid="{00000000-0005-0000-0000-0000D9000000}"/>
    <cellStyle name="ปกติ 3" xfId="76" xr:uid="{00000000-0005-0000-0000-0000DA000000}"/>
    <cellStyle name="ปกติ 3 2" xfId="220" xr:uid="{00000000-0005-0000-0000-0000DB000000}"/>
    <cellStyle name="ปกติ 4" xfId="221" xr:uid="{00000000-0005-0000-0000-0000DC000000}"/>
    <cellStyle name="ปกติ 4 2" xfId="222" xr:uid="{00000000-0005-0000-0000-0000DD000000}"/>
    <cellStyle name="ปกติ 4 3" xfId="223" xr:uid="{00000000-0005-0000-0000-0000DE000000}"/>
    <cellStyle name="ปกติ 5" xfId="224" xr:uid="{00000000-0005-0000-0000-0000DF000000}"/>
    <cellStyle name="ปกติ 6" xfId="225" xr:uid="{00000000-0005-0000-0000-0000E0000000}"/>
    <cellStyle name="ปกติ 7" xfId="226" xr:uid="{00000000-0005-0000-0000-0000E1000000}"/>
    <cellStyle name="ปกติ_1. แบบฟอร์มรายจ่ายหน่วยงานสนับสนุน" xfId="227" xr:uid="{00000000-0005-0000-0000-0000E2000000}"/>
    <cellStyle name="ปกติ_โครงการงานบริการวิชาการแก่ชุมชน 2547 2 2" xfId="98" xr:uid="{00000000-0005-0000-0000-0000E4000000}"/>
    <cellStyle name="ปกติ_งบขั้นต่ำ 50" xfId="241" xr:uid="{00000000-0005-0000-0000-0000E5000000}"/>
    <cellStyle name="ปกติ_งบขั้นต่ำ 50 2" xfId="99" xr:uid="{00000000-0005-0000-0000-0000E6000000}"/>
    <cellStyle name="ปกติ_แบบฟอร์มรายจ่าย ปี 52" xfId="252" xr:uid="{00000000-0005-0000-0000-0000E7000000}"/>
    <cellStyle name="ปกติ_แบบฟอร์มรายจ่ายหน่วยงานสนับสนุน. 2552 สมบูรณ์" xfId="253" xr:uid="{00000000-0005-0000-0000-0000E8000000}"/>
    <cellStyle name="ปกติ_สื่อการสอน+ปรับปรุงหลักสูตร" xfId="77" xr:uid="{00000000-0005-0000-0000-0000E9000000}"/>
    <cellStyle name="ป้อนค่า" xfId="78" xr:uid="{00000000-0005-0000-0000-0000EA000000}"/>
    <cellStyle name="ปานกลาง" xfId="79" xr:uid="{00000000-0005-0000-0000-0000EB000000}"/>
    <cellStyle name="เปอร์เซ็นต์ 2" xfId="228" xr:uid="{00000000-0005-0000-0000-0000EC000000}"/>
    <cellStyle name="เปอร์เซ็นต์ 3" xfId="229" xr:uid="{00000000-0005-0000-0000-0000ED000000}"/>
    <cellStyle name="ผลรวม" xfId="80" xr:uid="{00000000-0005-0000-0000-0000EE000000}"/>
    <cellStyle name="แย่" xfId="81" xr:uid="{00000000-0005-0000-0000-0000EF000000}"/>
    <cellStyle name="ฤธถ [0]_95" xfId="230" xr:uid="{00000000-0005-0000-0000-0000F0000000}"/>
    <cellStyle name="ฤธถ_95" xfId="231" xr:uid="{00000000-0005-0000-0000-0000F1000000}"/>
    <cellStyle name="ล๋ศญ [0]_95" xfId="232" xr:uid="{00000000-0005-0000-0000-0000F2000000}"/>
    <cellStyle name="ล๋ศญ_95" xfId="233" xr:uid="{00000000-0005-0000-0000-0000F3000000}"/>
    <cellStyle name="วฅมุ_4ฟ๙ฝวภ๛" xfId="234" xr:uid="{00000000-0005-0000-0000-0000F4000000}"/>
    <cellStyle name="ส่วนที่ถูกเน้น1" xfId="82" xr:uid="{00000000-0005-0000-0000-0000F5000000}"/>
    <cellStyle name="ส่วนที่ถูกเน้น2" xfId="83" xr:uid="{00000000-0005-0000-0000-0000F6000000}"/>
    <cellStyle name="ส่วนที่ถูกเน้น3" xfId="84" xr:uid="{00000000-0005-0000-0000-0000F7000000}"/>
    <cellStyle name="ส่วนที่ถูกเน้น4" xfId="85" xr:uid="{00000000-0005-0000-0000-0000F8000000}"/>
    <cellStyle name="ส่วนที่ถูกเน้น5" xfId="86" xr:uid="{00000000-0005-0000-0000-0000F9000000}"/>
    <cellStyle name="ส่วนที่ถูกเน้น6" xfId="87" xr:uid="{00000000-0005-0000-0000-0000FA000000}"/>
    <cellStyle name="แสดงผล" xfId="88" xr:uid="{00000000-0005-0000-0000-0000FB000000}"/>
    <cellStyle name="หมายเหตุ" xfId="89" xr:uid="{00000000-0005-0000-0000-0000FC000000}"/>
    <cellStyle name="หัวเรื่อง 1" xfId="90" xr:uid="{00000000-0005-0000-0000-0000FD000000}"/>
    <cellStyle name="หัวเรื่อง 2" xfId="91" xr:uid="{00000000-0005-0000-0000-0000FE000000}"/>
    <cellStyle name="หัวเรื่อง 3" xfId="92" xr:uid="{00000000-0005-0000-0000-0000FF000000}"/>
    <cellStyle name="หัวเรื่อง 4" xfId="93" xr:uid="{00000000-0005-0000-0000-00000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FF00"/>
      <color rgb="FF0000FF"/>
      <color rgb="FFCC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412751</xdr:colOff>
      <xdr:row>7</xdr:row>
      <xdr:rowOff>225425</xdr:rowOff>
    </xdr:from>
    <xdr:to>
      <xdr:col>7</xdr:col>
      <xdr:colOff>539751</xdr:colOff>
      <xdr:row>17</xdr:row>
      <xdr:rowOff>31750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12751" y="1892300"/>
          <a:ext cx="5238750" cy="3298825"/>
        </a:xfrm>
        <a:prstGeom prst="rect">
          <a:avLst/>
        </a:prstGeom>
        <a:noFill/>
        <a:ln w="76200" cmpd="thinThick">
          <a:solidFill>
            <a:srgbClr val="000000"/>
          </a:solidFill>
          <a:prstDash val="lgDashDotDot"/>
          <a:miter lim="800000"/>
          <a:headEnd/>
          <a:tailEnd/>
        </a:ln>
      </xdr:spPr>
      <xdr:txBody>
        <a:bodyPr vertOverflow="clip" wrap="square" lIns="54864" tIns="68580" rIns="54864" bIns="0" anchor="t" upright="1"/>
        <a:lstStyle/>
        <a:p>
          <a:pPr algn="ctr" rtl="0">
            <a:defRPr sz="1000"/>
          </a:pPr>
          <a:endParaRPr lang="th-TH" sz="3000" b="1" i="0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r>
            <a:rPr lang="th-TH" sz="3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แบบฟอร์มการเสนอขอตั้ง</a:t>
          </a:r>
        </a:p>
        <a:p>
          <a:pPr algn="ctr" rtl="0">
            <a:defRPr sz="1000"/>
          </a:pPr>
          <a:r>
            <a:rPr lang="th-TH" sz="3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งบประมาณเงินรายได้ </a:t>
          </a:r>
        </a:p>
        <a:p>
          <a:pPr algn="ctr" rtl="0">
            <a:defRPr sz="1000"/>
          </a:pPr>
          <a:r>
            <a:rPr lang="th-TH" sz="3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ประจำปี 2570</a:t>
          </a:r>
          <a:endParaRPr lang="en-US" sz="3000" b="1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3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 ตุลาคม 25</a:t>
          </a:r>
          <a:r>
            <a:rPr lang="en-US" sz="3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3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9 - 30 กันยายน 2570</a:t>
          </a:r>
        </a:p>
        <a:p>
          <a:pPr algn="ctr" rtl="0">
            <a:defRPr sz="1000"/>
          </a:pPr>
          <a:endParaRPr lang="th-TH" sz="3000" b="1" i="0" u="sng" strike="noStrike">
            <a:solidFill>
              <a:srgbClr val="000000"/>
            </a:solidFill>
            <a:latin typeface="JasmineUPC"/>
            <a:cs typeface="JasmineUPC"/>
          </a:endParaRPr>
        </a:p>
      </xdr:txBody>
    </xdr:sp>
    <xdr:clientData/>
  </xdr:twoCellAnchor>
  <xdr:twoCellAnchor editAs="oneCell">
    <xdr:from>
      <xdr:col>19</xdr:col>
      <xdr:colOff>412750</xdr:colOff>
      <xdr:row>7</xdr:row>
      <xdr:rowOff>263525</xdr:rowOff>
    </xdr:from>
    <xdr:to>
      <xdr:col>29</xdr:col>
      <xdr:colOff>317500</xdr:colOff>
      <xdr:row>16</xdr:row>
      <xdr:rowOff>317500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490575" y="1901825"/>
          <a:ext cx="6000750" cy="3101975"/>
        </a:xfrm>
        <a:prstGeom prst="rect">
          <a:avLst/>
        </a:prstGeom>
        <a:noFill/>
        <a:ln w="76200" cmpd="thickThin">
          <a:solidFill>
            <a:srgbClr val="000000"/>
          </a:solidFill>
          <a:prstDash val="lgDashDot"/>
          <a:miter lim="800000"/>
          <a:headEnd/>
          <a:tailEnd/>
        </a:ln>
      </xdr:spPr>
      <xdr:txBody>
        <a:bodyPr vertOverflow="clip" wrap="square" lIns="54864" tIns="68580" rIns="54864" bIns="0" anchor="t" upright="1"/>
        <a:lstStyle/>
        <a:p>
          <a:pPr algn="ctr" rtl="0">
            <a:defRPr sz="1000"/>
          </a:pPr>
          <a:endParaRPr lang="th-TH" sz="3000" b="1" i="0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r>
            <a:rPr lang="th-TH" sz="5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แนวทางการจัดทำ</a:t>
          </a:r>
        </a:p>
        <a:p>
          <a:pPr algn="ctr" rtl="0">
            <a:defRPr sz="1000"/>
          </a:pPr>
          <a:r>
            <a:rPr lang="th-TH" sz="5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งบประมาณเงินรายได้</a:t>
          </a:r>
          <a:r>
            <a:rPr lang="th-TH" sz="50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 rtl="0">
            <a:defRPr sz="1000"/>
          </a:pPr>
          <a:r>
            <a:rPr lang="th-TH" sz="50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ประจำปี 2570</a:t>
          </a:r>
          <a:endParaRPr lang="th-TH" sz="50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5000" b="1" i="0" u="sng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endParaRPr lang="th-TH" sz="5000" b="1" i="0" u="sng" strike="noStrike">
            <a:solidFill>
              <a:srgbClr val="000000"/>
            </a:solidFill>
            <a:latin typeface="JasmineUPC"/>
            <a:cs typeface="JasmineUPC"/>
          </a:endParaRPr>
        </a:p>
      </xdr:txBody>
    </xdr:sp>
    <xdr:clientData/>
  </xdr:twoCellAnchor>
  <xdr:twoCellAnchor editAs="oneCell">
    <xdr:from>
      <xdr:col>30</xdr:col>
      <xdr:colOff>333375</xdr:colOff>
      <xdr:row>8</xdr:row>
      <xdr:rowOff>79375</xdr:rowOff>
    </xdr:from>
    <xdr:to>
      <xdr:col>40</xdr:col>
      <xdr:colOff>304800</xdr:colOff>
      <xdr:row>16</xdr:row>
      <xdr:rowOff>333375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116800" y="1984375"/>
          <a:ext cx="6067425" cy="3035300"/>
        </a:xfrm>
        <a:prstGeom prst="rect">
          <a:avLst/>
        </a:prstGeom>
        <a:noFill/>
        <a:ln w="76200" cmpd="thickThin">
          <a:solidFill>
            <a:srgbClr val="000000"/>
          </a:solidFill>
          <a:prstDash val="lgDashDot"/>
          <a:miter lim="800000"/>
          <a:headEnd/>
          <a:tailEnd/>
        </a:ln>
      </xdr:spPr>
      <xdr:txBody>
        <a:bodyPr vertOverflow="clip" wrap="square" lIns="54864" tIns="68580" rIns="54864" bIns="0" anchor="t" upright="1"/>
        <a:lstStyle/>
        <a:p>
          <a:pPr algn="ctr" rtl="0">
            <a:defRPr sz="1000"/>
          </a:pPr>
          <a:endParaRPr lang="th-TH" sz="3000" b="1" i="0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r>
            <a:rPr lang="th-TH" sz="5000" b="1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      </a:t>
          </a:r>
          <a:r>
            <a:rPr lang="th-TH" sz="6000" b="1" i="0" strike="noStrike">
              <a:solidFill>
                <a:srgbClr val="000000"/>
              </a:solidFill>
              <a:latin typeface="JasmineUPC"/>
              <a:cs typeface="JasmineUPC"/>
            </a:rPr>
            <a:t>ภาคผนวก</a:t>
          </a:r>
        </a:p>
        <a:p>
          <a:pPr algn="ctr" rtl="0">
            <a:defRPr sz="1000"/>
          </a:pPr>
          <a:endParaRPr lang="th-TH" sz="5000" b="1" i="0" u="sng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endParaRPr lang="th-TH" sz="5000" b="1" i="0" u="sng" strike="noStrike">
            <a:solidFill>
              <a:srgbClr val="000000"/>
            </a:solidFill>
            <a:latin typeface="JasmineUPC"/>
            <a:cs typeface="JasmineUPC"/>
          </a:endParaRPr>
        </a:p>
      </xdr:txBody>
    </xdr:sp>
    <xdr:clientData/>
  </xdr:twoCellAnchor>
  <xdr:twoCellAnchor editAs="oneCell">
    <xdr:from>
      <xdr:col>8</xdr:col>
      <xdr:colOff>428625</xdr:colOff>
      <xdr:row>8</xdr:row>
      <xdr:rowOff>47624</xdr:rowOff>
    </xdr:from>
    <xdr:to>
      <xdr:col>18</xdr:col>
      <xdr:colOff>299357</xdr:colOff>
      <xdr:row>17</xdr:row>
      <xdr:rowOff>269874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270625" y="1952624"/>
          <a:ext cx="6284232" cy="3476625"/>
        </a:xfrm>
        <a:prstGeom prst="rect">
          <a:avLst/>
        </a:prstGeom>
        <a:noFill/>
        <a:ln w="76200" cmpd="thickThin">
          <a:solidFill>
            <a:srgbClr val="000000"/>
          </a:solidFill>
          <a:prstDash val="lgDashDot"/>
          <a:miter lim="800000"/>
          <a:headEnd/>
          <a:tailEnd/>
        </a:ln>
      </xdr:spPr>
      <xdr:txBody>
        <a:bodyPr vertOverflow="clip" wrap="square" lIns="54864" tIns="68580" rIns="54864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3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                        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3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kumimoji="0" lang="th-TH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kumimoji="0" lang="th-TH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th-TH" sz="3600" b="1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การเขียนโครงการ (แบบ ง.7)</a:t>
          </a:r>
          <a:r>
            <a:rPr lang="th-TH" sz="3000" b="0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                                                                    </a:t>
          </a:r>
          <a:r>
            <a:rPr kumimoji="0" lang="th-TH" sz="3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</a:t>
          </a:r>
          <a:r>
            <a:rPr kumimoji="0" lang="th-TH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th-TH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th-TH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-  รายละเอียดค่าใช้จ่ายบำรุงห้องสมุดและ              เทคโนโลยีสารสนเทศ</a:t>
          </a:r>
          <a:endParaRPr kumimoji="0" lang="th-TH" sz="3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41</xdr:col>
      <xdr:colOff>587375</xdr:colOff>
      <xdr:row>8</xdr:row>
      <xdr:rowOff>95250</xdr:rowOff>
    </xdr:from>
    <xdr:to>
      <xdr:col>51</xdr:col>
      <xdr:colOff>206375</xdr:colOff>
      <xdr:row>17</xdr:row>
      <xdr:rowOff>349250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6955750" y="2254250"/>
          <a:ext cx="5651500" cy="4032250"/>
        </a:xfrm>
        <a:prstGeom prst="rect">
          <a:avLst/>
        </a:prstGeom>
        <a:noFill/>
        <a:ln w="76200" cmpd="thinThick">
          <a:solidFill>
            <a:srgbClr val="000000"/>
          </a:solidFill>
          <a:prstDash val="lgDashDotDot"/>
          <a:miter lim="800000"/>
          <a:headEnd/>
          <a:tailEnd/>
        </a:ln>
      </xdr:spPr>
      <xdr:txBody>
        <a:bodyPr vertOverflow="clip" wrap="square" lIns="54864" tIns="68580" rIns="54864" bIns="0" anchor="t" upright="1"/>
        <a:lstStyle/>
        <a:p>
          <a:pPr algn="ctr" rtl="0">
            <a:defRPr sz="1000"/>
          </a:pPr>
          <a:endParaRPr lang="th-TH" sz="3000" b="1" i="0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r>
            <a:rPr lang="th-TH" sz="4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                                แบบสรุปคำเสนอของบประมาณ          เงินรายได้</a:t>
          </a:r>
          <a:r>
            <a:rPr lang="th-TH" sz="40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ประจำปี 2570</a:t>
          </a:r>
          <a:endParaRPr lang="th-TH" sz="4000" b="1" i="0" u="sng" strike="noStrike">
            <a:solidFill>
              <a:srgbClr val="000000"/>
            </a:solidFill>
            <a:latin typeface="JasmineUPC"/>
            <a:cs typeface="JasmineUPC"/>
          </a:endParaRPr>
        </a:p>
      </xdr:txBody>
    </xdr:sp>
    <xdr:clientData/>
  </xdr:twoCellAnchor>
  <xdr:twoCellAnchor editAs="oneCell">
    <xdr:from>
      <xdr:col>52</xdr:col>
      <xdr:colOff>539750</xdr:colOff>
      <xdr:row>8</xdr:row>
      <xdr:rowOff>47625</xdr:rowOff>
    </xdr:from>
    <xdr:to>
      <xdr:col>62</xdr:col>
      <xdr:colOff>158750</xdr:colOff>
      <xdr:row>17</xdr:row>
      <xdr:rowOff>301625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3543875" y="1952625"/>
          <a:ext cx="5651500" cy="3508375"/>
        </a:xfrm>
        <a:prstGeom prst="rect">
          <a:avLst/>
        </a:prstGeom>
        <a:noFill/>
        <a:ln w="76200" cmpd="thinThick">
          <a:solidFill>
            <a:srgbClr val="000000"/>
          </a:solidFill>
          <a:prstDash val="lgDashDotDot"/>
          <a:miter lim="800000"/>
          <a:headEnd/>
          <a:tailEnd/>
        </a:ln>
      </xdr:spPr>
      <xdr:txBody>
        <a:bodyPr vertOverflow="clip" wrap="square" lIns="54864" tIns="68580" rIns="54864" bIns="0" anchor="t" upright="1"/>
        <a:lstStyle/>
        <a:p>
          <a:pPr algn="ctr" rtl="0">
            <a:defRPr sz="1000"/>
          </a:pPr>
          <a:endParaRPr lang="th-TH" sz="3000" b="1" i="0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r>
            <a:rPr lang="th-TH" sz="4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                                วงเงินรายได้ ประจำปี 2570 </a:t>
          </a:r>
        </a:p>
        <a:p>
          <a:pPr algn="ctr" rtl="0">
            <a:defRPr sz="1000"/>
          </a:pPr>
          <a:r>
            <a:rPr lang="th-TH" sz="4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คณะตั้งงบรายจ่าย</a:t>
          </a:r>
          <a:endParaRPr lang="th-TH" sz="4000" b="1" i="0" u="sng" strike="noStrike">
            <a:solidFill>
              <a:srgbClr val="000000"/>
            </a:solidFill>
            <a:latin typeface="JasmineUPC"/>
            <a:cs typeface="JasmineUPC"/>
          </a:endParaRPr>
        </a:p>
      </xdr:txBody>
    </xdr:sp>
    <xdr:clientData/>
  </xdr:twoCellAnchor>
  <xdr:twoCellAnchor editAs="oneCell">
    <xdr:from>
      <xdr:col>64</xdr:col>
      <xdr:colOff>88900</xdr:colOff>
      <xdr:row>8</xdr:row>
      <xdr:rowOff>120650</xdr:rowOff>
    </xdr:from>
    <xdr:to>
      <xdr:col>73</xdr:col>
      <xdr:colOff>311150</xdr:colOff>
      <xdr:row>17</xdr:row>
      <xdr:rowOff>374650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3B9F354-469D-4192-9C28-4E3152F125FC}"/>
            </a:ext>
          </a:extLst>
        </xdr:cNvPr>
        <xdr:cNvSpPr txBox="1">
          <a:spLocks noChangeArrowheads="1"/>
        </xdr:cNvSpPr>
      </xdr:nvSpPr>
      <xdr:spPr bwMode="auto">
        <a:xfrm>
          <a:off x="40332025" y="2025650"/>
          <a:ext cx="5651500" cy="3508375"/>
        </a:xfrm>
        <a:prstGeom prst="rect">
          <a:avLst/>
        </a:prstGeom>
        <a:noFill/>
        <a:ln w="76200" cmpd="thinThick">
          <a:solidFill>
            <a:srgbClr val="000000"/>
          </a:solidFill>
          <a:prstDash val="lgDashDotDot"/>
          <a:miter lim="800000"/>
          <a:headEnd/>
          <a:tailEnd/>
        </a:ln>
      </xdr:spPr>
      <xdr:txBody>
        <a:bodyPr vertOverflow="clip" wrap="square" lIns="54864" tIns="68580" rIns="54864" bIns="0" anchor="t" upright="1"/>
        <a:lstStyle/>
        <a:p>
          <a:pPr algn="ctr" rtl="0">
            <a:defRPr sz="1000"/>
          </a:pPr>
          <a:endParaRPr lang="th-TH" sz="3000" b="1" i="0" strike="noStrike">
            <a:solidFill>
              <a:srgbClr val="000000"/>
            </a:solidFill>
            <a:latin typeface="JasmineUPC"/>
            <a:cs typeface="JasmineUPC"/>
          </a:endParaRPr>
        </a:p>
        <a:p>
          <a:pPr algn="ctr" rtl="0">
            <a:defRPr sz="1000"/>
          </a:pPr>
          <a:r>
            <a:rPr lang="th-TH" sz="4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                                แบบสรุปคำเสนอของบประมาณ          เงินรายได้</a:t>
          </a:r>
          <a:r>
            <a:rPr lang="th-TH" sz="40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ประจำปี 2570</a:t>
          </a:r>
          <a:r>
            <a:rPr lang="en-US" sz="40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40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งบลงทุน</a:t>
          </a:r>
          <a:endParaRPr lang="th-TH" sz="4000" b="1" i="0" u="sng" strike="noStrike">
            <a:solidFill>
              <a:srgbClr val="000000"/>
            </a:solidFill>
            <a:latin typeface="JasmineUPC"/>
            <a:cs typeface="JasmineUPC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285750</xdr:rowOff>
    </xdr:to>
    <xdr:sp macro="" textlink="">
      <xdr:nvSpPr>
        <xdr:cNvPr id="2" name="AutoShape 1" descr="อาการโควิดสายพันธุ์ต่างๆ ที่ระบาดในสถานการณ์ปัจจุบัน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486775" y="213360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845343</xdr:colOff>
      <xdr:row>4</xdr:row>
      <xdr:rowOff>83343</xdr:rowOff>
    </xdr:from>
    <xdr:to>
      <xdr:col>1</xdr:col>
      <xdr:colOff>1064418</xdr:colOff>
      <xdr:row>4</xdr:row>
      <xdr:rowOff>264318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1264443" y="1150143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285751</xdr:colOff>
      <xdr:row>4</xdr:row>
      <xdr:rowOff>71437</xdr:rowOff>
    </xdr:from>
    <xdr:to>
      <xdr:col>1</xdr:col>
      <xdr:colOff>88107</xdr:colOff>
      <xdr:row>4</xdr:row>
      <xdr:rowOff>252412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85751" y="1138237"/>
          <a:ext cx="221456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845343</xdr:colOff>
      <xdr:row>4</xdr:row>
      <xdr:rowOff>83343</xdr:rowOff>
    </xdr:from>
    <xdr:to>
      <xdr:col>1</xdr:col>
      <xdr:colOff>1064418</xdr:colOff>
      <xdr:row>4</xdr:row>
      <xdr:rowOff>264318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1264443" y="1150143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285751</xdr:colOff>
      <xdr:row>4</xdr:row>
      <xdr:rowOff>71437</xdr:rowOff>
    </xdr:from>
    <xdr:to>
      <xdr:col>1</xdr:col>
      <xdr:colOff>88107</xdr:colOff>
      <xdr:row>4</xdr:row>
      <xdr:rowOff>252412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 bwMode="auto">
        <a:xfrm>
          <a:off x="285751" y="1138237"/>
          <a:ext cx="221456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1304784</xdr:colOff>
      <xdr:row>5</xdr:row>
      <xdr:rowOff>60931</xdr:rowOff>
    </xdr:from>
    <xdr:to>
      <xdr:col>1</xdr:col>
      <xdr:colOff>1523859</xdr:colOff>
      <xdr:row>5</xdr:row>
      <xdr:rowOff>241906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1629755" y="1405637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285751</xdr:colOff>
      <xdr:row>5</xdr:row>
      <xdr:rowOff>71437</xdr:rowOff>
    </xdr:from>
    <xdr:to>
      <xdr:col>1</xdr:col>
      <xdr:colOff>168088</xdr:colOff>
      <xdr:row>5</xdr:row>
      <xdr:rowOff>268941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 bwMode="auto">
        <a:xfrm>
          <a:off x="285751" y="1416143"/>
          <a:ext cx="207308" cy="19750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982922</xdr:colOff>
      <xdr:row>5</xdr:row>
      <xdr:rowOff>83343</xdr:rowOff>
    </xdr:from>
    <xdr:to>
      <xdr:col>1</xdr:col>
      <xdr:colOff>1201997</xdr:colOff>
      <xdr:row>5</xdr:row>
      <xdr:rowOff>264318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311005" y="1406260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285751</xdr:colOff>
      <xdr:row>5</xdr:row>
      <xdr:rowOff>71437</xdr:rowOff>
    </xdr:from>
    <xdr:to>
      <xdr:col>1</xdr:col>
      <xdr:colOff>158750</xdr:colOff>
      <xdr:row>5</xdr:row>
      <xdr:rowOff>264583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285751" y="1394354"/>
          <a:ext cx="201082" cy="19314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1369218</xdr:colOff>
      <xdr:row>5</xdr:row>
      <xdr:rowOff>64293</xdr:rowOff>
    </xdr:from>
    <xdr:to>
      <xdr:col>1</xdr:col>
      <xdr:colOff>1588293</xdr:colOff>
      <xdr:row>5</xdr:row>
      <xdr:rowOff>245268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1693068" y="1397793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285751</xdr:colOff>
      <xdr:row>5</xdr:row>
      <xdr:rowOff>71437</xdr:rowOff>
    </xdr:from>
    <xdr:to>
      <xdr:col>1</xdr:col>
      <xdr:colOff>180975</xdr:colOff>
      <xdr:row>5</xdr:row>
      <xdr:rowOff>257175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 bwMode="auto">
        <a:xfrm>
          <a:off x="285751" y="1404937"/>
          <a:ext cx="219074" cy="18573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766762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66762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438150</xdr:colOff>
      <xdr:row>3</xdr:row>
      <xdr:rowOff>114300</xdr:rowOff>
    </xdr:from>
    <xdr:to>
      <xdr:col>3</xdr:col>
      <xdr:colOff>619125</xdr:colOff>
      <xdr:row>3</xdr:row>
      <xdr:rowOff>276225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733925" y="1057275"/>
          <a:ext cx="180975" cy="1619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600075</xdr:colOff>
      <xdr:row>3</xdr:row>
      <xdr:rowOff>104775</xdr:rowOff>
    </xdr:from>
    <xdr:to>
      <xdr:col>4</xdr:col>
      <xdr:colOff>781050</xdr:colOff>
      <xdr:row>3</xdr:row>
      <xdr:rowOff>266700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886450" y="1047750"/>
          <a:ext cx="180975" cy="1619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1" name="Text Box 1">
          <a:extLst>
            <a:ext uri="{FF2B5EF4-FFF2-40B4-BE49-F238E27FC236}">
              <a16:creationId xmlns:a16="http://schemas.microsoft.com/office/drawing/2014/main" id="{00000000-0008-0000-0200-000001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2" name="Text Box 2">
          <a:extLst>
            <a:ext uri="{FF2B5EF4-FFF2-40B4-BE49-F238E27FC236}">
              <a16:creationId xmlns:a16="http://schemas.microsoft.com/office/drawing/2014/main" id="{00000000-0008-0000-0200-000002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3" name="Text Box 3">
          <a:extLst>
            <a:ext uri="{FF2B5EF4-FFF2-40B4-BE49-F238E27FC236}">
              <a16:creationId xmlns:a16="http://schemas.microsoft.com/office/drawing/2014/main" id="{00000000-0008-0000-0200-000003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4" name="Text Box 4">
          <a:extLst>
            <a:ext uri="{FF2B5EF4-FFF2-40B4-BE49-F238E27FC236}">
              <a16:creationId xmlns:a16="http://schemas.microsoft.com/office/drawing/2014/main" id="{00000000-0008-0000-0200-000004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5" name="Text Box 5">
          <a:extLst>
            <a:ext uri="{FF2B5EF4-FFF2-40B4-BE49-F238E27FC236}">
              <a16:creationId xmlns:a16="http://schemas.microsoft.com/office/drawing/2014/main" id="{00000000-0008-0000-0200-000005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6" name="Text Box 6">
          <a:extLst>
            <a:ext uri="{FF2B5EF4-FFF2-40B4-BE49-F238E27FC236}">
              <a16:creationId xmlns:a16="http://schemas.microsoft.com/office/drawing/2014/main" id="{00000000-0008-0000-0200-000006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7" name="Text Box 7">
          <a:extLst>
            <a:ext uri="{FF2B5EF4-FFF2-40B4-BE49-F238E27FC236}">
              <a16:creationId xmlns:a16="http://schemas.microsoft.com/office/drawing/2014/main" id="{00000000-0008-0000-0200-000007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8" name="Text Box 8">
          <a:extLst>
            <a:ext uri="{FF2B5EF4-FFF2-40B4-BE49-F238E27FC236}">
              <a16:creationId xmlns:a16="http://schemas.microsoft.com/office/drawing/2014/main" id="{00000000-0008-0000-0200-000008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49" name="Text Box 9">
          <a:extLst>
            <a:ext uri="{FF2B5EF4-FFF2-40B4-BE49-F238E27FC236}">
              <a16:creationId xmlns:a16="http://schemas.microsoft.com/office/drawing/2014/main" id="{00000000-0008-0000-0200-000009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0" name="Text Box 10">
          <a:extLst>
            <a:ext uri="{FF2B5EF4-FFF2-40B4-BE49-F238E27FC236}">
              <a16:creationId xmlns:a16="http://schemas.microsoft.com/office/drawing/2014/main" id="{00000000-0008-0000-0200-00000A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1" name="Text Box 11">
          <a:extLst>
            <a:ext uri="{FF2B5EF4-FFF2-40B4-BE49-F238E27FC236}">
              <a16:creationId xmlns:a16="http://schemas.microsoft.com/office/drawing/2014/main" id="{00000000-0008-0000-0200-00000B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2" name="Text Box 12">
          <a:extLst>
            <a:ext uri="{FF2B5EF4-FFF2-40B4-BE49-F238E27FC236}">
              <a16:creationId xmlns:a16="http://schemas.microsoft.com/office/drawing/2014/main" id="{00000000-0008-0000-0200-00000C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3" name="Text Box 13">
          <a:extLst>
            <a:ext uri="{FF2B5EF4-FFF2-40B4-BE49-F238E27FC236}">
              <a16:creationId xmlns:a16="http://schemas.microsoft.com/office/drawing/2014/main" id="{00000000-0008-0000-0200-00000D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4" name="Text Box 14">
          <a:extLst>
            <a:ext uri="{FF2B5EF4-FFF2-40B4-BE49-F238E27FC236}">
              <a16:creationId xmlns:a16="http://schemas.microsoft.com/office/drawing/2014/main" id="{00000000-0008-0000-0200-00000E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5" name="Text Box 15">
          <a:extLst>
            <a:ext uri="{FF2B5EF4-FFF2-40B4-BE49-F238E27FC236}">
              <a16:creationId xmlns:a16="http://schemas.microsoft.com/office/drawing/2014/main" id="{00000000-0008-0000-0200-00000F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6" name="Text Box 16">
          <a:extLst>
            <a:ext uri="{FF2B5EF4-FFF2-40B4-BE49-F238E27FC236}">
              <a16:creationId xmlns:a16="http://schemas.microsoft.com/office/drawing/2014/main" id="{00000000-0008-0000-0200-000010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5857" name="Text Box 17">
          <a:extLst>
            <a:ext uri="{FF2B5EF4-FFF2-40B4-BE49-F238E27FC236}">
              <a16:creationId xmlns:a16="http://schemas.microsoft.com/office/drawing/2014/main" id="{00000000-0008-0000-0200-0000118C0000}"/>
            </a:ext>
          </a:extLst>
        </xdr:cNvPr>
        <xdr:cNvSpPr txBox="1">
          <a:spLocks noChangeArrowheads="1"/>
        </xdr:cNvSpPr>
      </xdr:nvSpPr>
      <xdr:spPr bwMode="auto">
        <a:xfrm>
          <a:off x="7210425" y="4200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BrowalliaUPC"/>
              <a:cs typeface="BrowalliaUPC"/>
            </a:rPr>
            <a:t>แบบ ง. 006 (ต่อ)</a:t>
          </a:r>
        </a:p>
      </xdr:txBody>
    </xdr:sp>
    <xdr:clientData/>
  </xdr:twoCellAnchor>
  <xdr:twoCellAnchor>
    <xdr:from>
      <xdr:col>3</xdr:col>
      <xdr:colOff>1943100</xdr:colOff>
      <xdr:row>3</xdr:row>
      <xdr:rowOff>76200</xdr:rowOff>
    </xdr:from>
    <xdr:to>
      <xdr:col>3</xdr:col>
      <xdr:colOff>2162175</xdr:colOff>
      <xdr:row>3</xdr:row>
      <xdr:rowOff>257175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 bwMode="auto">
        <a:xfrm>
          <a:off x="2590800" y="990600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19050</xdr:colOff>
      <xdr:row>3</xdr:row>
      <xdr:rowOff>95250</xdr:rowOff>
    </xdr:from>
    <xdr:to>
      <xdr:col>5</xdr:col>
      <xdr:colOff>238125</xdr:colOff>
      <xdr:row>3</xdr:row>
      <xdr:rowOff>276225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>
          <a:off x="3562350" y="1009650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76200</xdr:rowOff>
    </xdr:from>
    <xdr:to>
      <xdr:col>1</xdr:col>
      <xdr:colOff>219075</xdr:colOff>
      <xdr:row>3</xdr:row>
      <xdr:rowOff>257175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333375" y="981075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209550</xdr:colOff>
      <xdr:row>3</xdr:row>
      <xdr:rowOff>85725</xdr:rowOff>
    </xdr:from>
    <xdr:to>
      <xdr:col>2</xdr:col>
      <xdr:colOff>428625</xdr:colOff>
      <xdr:row>3</xdr:row>
      <xdr:rowOff>266700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1285875" y="990600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51856</xdr:colOff>
      <xdr:row>4</xdr:row>
      <xdr:rowOff>59530</xdr:rowOff>
    </xdr:from>
    <xdr:to>
      <xdr:col>7</xdr:col>
      <xdr:colOff>270931</xdr:colOff>
      <xdr:row>4</xdr:row>
      <xdr:rowOff>240505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 bwMode="auto">
        <a:xfrm>
          <a:off x="5809189" y="1456530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121969</xdr:colOff>
      <xdr:row>4</xdr:row>
      <xdr:rowOff>80698</xdr:rowOff>
    </xdr:from>
    <xdr:to>
      <xdr:col>9</xdr:col>
      <xdr:colOff>355861</xdr:colOff>
      <xdr:row>4</xdr:row>
      <xdr:rowOff>276490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 bwMode="auto">
        <a:xfrm>
          <a:off x="7551469" y="1477698"/>
          <a:ext cx="233892" cy="195792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3</xdr:row>
      <xdr:rowOff>114300</xdr:rowOff>
    </xdr:from>
    <xdr:to>
      <xdr:col>6</xdr:col>
      <xdr:colOff>733425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6800850" y="1000125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723900</xdr:colOff>
      <xdr:row>3</xdr:row>
      <xdr:rowOff>57150</xdr:rowOff>
    </xdr:from>
    <xdr:to>
      <xdr:col>5</xdr:col>
      <xdr:colOff>85725</xdr:colOff>
      <xdr:row>3</xdr:row>
      <xdr:rowOff>257175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5276850" y="942975"/>
          <a:ext cx="228600" cy="2000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76200</xdr:rowOff>
    </xdr:from>
    <xdr:to>
      <xdr:col>1</xdr:col>
      <xdr:colOff>354807</xdr:colOff>
      <xdr:row>4</xdr:row>
      <xdr:rowOff>242888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514350" y="1143000"/>
          <a:ext cx="230982" cy="16668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1000125</xdr:colOff>
      <xdr:row>4</xdr:row>
      <xdr:rowOff>57150</xdr:rowOff>
    </xdr:from>
    <xdr:to>
      <xdr:col>1</xdr:col>
      <xdr:colOff>1231107</xdr:colOff>
      <xdr:row>4</xdr:row>
      <xdr:rowOff>223838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1390650" y="1123950"/>
          <a:ext cx="230982" cy="16668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4</xdr:row>
      <xdr:rowOff>57150</xdr:rowOff>
    </xdr:from>
    <xdr:to>
      <xdr:col>1</xdr:col>
      <xdr:colOff>211932</xdr:colOff>
      <xdr:row>4</xdr:row>
      <xdr:rowOff>223838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495300" y="1123950"/>
          <a:ext cx="230982" cy="16668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895350</xdr:colOff>
      <xdr:row>4</xdr:row>
      <xdr:rowOff>66675</xdr:rowOff>
    </xdr:from>
    <xdr:to>
      <xdr:col>1</xdr:col>
      <xdr:colOff>1126332</xdr:colOff>
      <xdr:row>4</xdr:row>
      <xdr:rowOff>233363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1409700" y="1133475"/>
          <a:ext cx="230982" cy="16668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57150</xdr:rowOff>
    </xdr:from>
    <xdr:to>
      <xdr:col>4</xdr:col>
      <xdr:colOff>314325</xdr:colOff>
      <xdr:row>3</xdr:row>
      <xdr:rowOff>238125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5124450" y="942975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123825</xdr:colOff>
      <xdr:row>3</xdr:row>
      <xdr:rowOff>76200</xdr:rowOff>
    </xdr:from>
    <xdr:to>
      <xdr:col>3</xdr:col>
      <xdr:colOff>342900</xdr:colOff>
      <xdr:row>3</xdr:row>
      <xdr:rowOff>257175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4162425" y="962025"/>
          <a:ext cx="219075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L13:X24"/>
  <sheetViews>
    <sheetView view="pageBreakPreview" zoomScale="60" zoomScaleNormal="60" workbookViewId="0">
      <selection activeCell="BL32" sqref="BL32"/>
    </sheetView>
  </sheetViews>
  <sheetFormatPr defaultRowHeight="18.75"/>
  <cols>
    <col min="1" max="11" width="10.85546875" style="199" customWidth="1"/>
    <col min="12" max="18" width="9.140625" style="199"/>
    <col min="19" max="19" width="12.7109375" style="199" customWidth="1"/>
    <col min="20" max="16384" width="9.140625" style="199"/>
  </cols>
  <sheetData>
    <row r="13" spans="12:20" ht="36">
      <c r="L13" s="230"/>
    </row>
    <row r="14" spans="12:20" ht="36">
      <c r="L14" s="230"/>
    </row>
    <row r="15" spans="12:20" ht="36">
      <c r="L15" s="230"/>
      <c r="R15" s="200"/>
      <c r="S15" s="200"/>
      <c r="T15" s="200"/>
    </row>
    <row r="16" spans="12:20" ht="36">
      <c r="L16" s="230"/>
      <c r="R16" s="200"/>
      <c r="S16" s="200"/>
      <c r="T16" s="200"/>
    </row>
    <row r="17" spans="12:24" ht="36">
      <c r="L17" s="230"/>
      <c r="R17" s="200"/>
      <c r="S17" s="200"/>
      <c r="T17" s="200"/>
    </row>
    <row r="18" spans="12:24" ht="36">
      <c r="L18" s="230"/>
      <c r="O18" s="200"/>
      <c r="P18" s="200"/>
    </row>
    <row r="19" spans="12:24" ht="36">
      <c r="L19" s="230"/>
      <c r="O19" s="200"/>
      <c r="P19" s="200"/>
    </row>
    <row r="20" spans="12:24" ht="36">
      <c r="L20" s="230"/>
      <c r="O20" s="200"/>
      <c r="P20" s="200"/>
    </row>
    <row r="21" spans="12:24" ht="36">
      <c r="L21" s="230"/>
    </row>
    <row r="22" spans="12:24" ht="36">
      <c r="L22" s="230"/>
      <c r="O22" s="200"/>
      <c r="P22" s="200"/>
    </row>
    <row r="23" spans="12:24" ht="36">
      <c r="L23" s="230"/>
      <c r="O23" s="200"/>
      <c r="P23" s="200"/>
      <c r="X23" s="200"/>
    </row>
    <row r="24" spans="12:24" ht="36">
      <c r="L24" s="230"/>
      <c r="O24" s="200"/>
      <c r="P24" s="200"/>
    </row>
  </sheetData>
  <printOptions horizontalCentered="1"/>
  <pageMargins left="0.74803149606299213" right="0.27559055118110237" top="0.98425196850393704" bottom="0.98425196850393704" header="0.51181102362204722" footer="0.51181102362204722"/>
  <pageSetup paperSize="9" scale="92" orientation="portrait" r:id="rId1"/>
  <headerFooter alignWithMargins="0"/>
  <colBreaks count="4" manualBreakCount="4">
    <brk id="8" max="25" man="1"/>
    <brk id="19" max="25" man="1"/>
    <brk id="30" max="25" man="1"/>
    <brk id="41" max="2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32"/>
  <sheetViews>
    <sheetView view="pageBreakPreview" zoomScaleNormal="100" zoomScaleSheetLayoutView="100" workbookViewId="0">
      <selection activeCell="D20" sqref="D20"/>
    </sheetView>
  </sheetViews>
  <sheetFormatPr defaultRowHeight="21"/>
  <cols>
    <col min="1" max="1" width="7.7109375" style="247" customWidth="1"/>
    <col min="2" max="2" width="61.42578125" style="247" customWidth="1"/>
    <col min="3" max="3" width="14" style="247" bestFit="1" customWidth="1"/>
    <col min="4" max="4" width="9.28515625" style="247" bestFit="1" customWidth="1"/>
    <col min="5" max="5" width="10.28515625" style="247" bestFit="1" customWidth="1"/>
    <col min="6" max="6" width="10.140625" style="247" customWidth="1"/>
    <col min="7" max="7" width="9.85546875" style="247" customWidth="1"/>
    <col min="8" max="8" width="9.5703125" style="247" customWidth="1"/>
    <col min="9" max="9" width="11.28515625" style="247" bestFit="1" customWidth="1"/>
    <col min="10" max="10" width="9.140625" style="247" bestFit="1" customWidth="1"/>
    <col min="11" max="11" width="9.85546875" style="247" customWidth="1"/>
    <col min="12" max="12" width="9" style="247" customWidth="1"/>
    <col min="13" max="13" width="11.28515625" style="247" bestFit="1" customWidth="1"/>
    <col min="14" max="14" width="10" style="247" customWidth="1"/>
    <col min="15" max="15" width="14.5703125" style="247" customWidth="1"/>
    <col min="16" max="256" width="9.140625" style="247"/>
    <col min="257" max="257" width="3.85546875" style="247" customWidth="1"/>
    <col min="258" max="258" width="61.42578125" style="247" customWidth="1"/>
    <col min="259" max="259" width="14" style="247" bestFit="1" customWidth="1"/>
    <col min="260" max="260" width="9.28515625" style="247" bestFit="1" customWidth="1"/>
    <col min="261" max="261" width="10.28515625" style="247" bestFit="1" customWidth="1"/>
    <col min="262" max="262" width="9.140625" style="247" bestFit="1" customWidth="1"/>
    <col min="263" max="263" width="9.85546875" style="247" customWidth="1"/>
    <col min="264" max="264" width="8.140625" style="247" customWidth="1"/>
    <col min="265" max="265" width="11.28515625" style="247" bestFit="1" customWidth="1"/>
    <col min="266" max="266" width="9.140625" style="247" bestFit="1" customWidth="1"/>
    <col min="267" max="267" width="9.85546875" style="247" customWidth="1"/>
    <col min="268" max="268" width="8.140625" style="247" customWidth="1"/>
    <col min="269" max="269" width="11.28515625" style="247" bestFit="1" customWidth="1"/>
    <col min="270" max="270" width="10" style="247" customWidth="1"/>
    <col min="271" max="271" width="15" style="247" customWidth="1"/>
    <col min="272" max="512" width="9.140625" style="247"/>
    <col min="513" max="513" width="3.85546875" style="247" customWidth="1"/>
    <col min="514" max="514" width="61.42578125" style="247" customWidth="1"/>
    <col min="515" max="515" width="14" style="247" bestFit="1" customWidth="1"/>
    <col min="516" max="516" width="9.28515625" style="247" bestFit="1" customWidth="1"/>
    <col min="517" max="517" width="10.28515625" style="247" bestFit="1" customWidth="1"/>
    <col min="518" max="518" width="9.140625" style="247" bestFit="1" customWidth="1"/>
    <col min="519" max="519" width="9.85546875" style="247" customWidth="1"/>
    <col min="520" max="520" width="8.140625" style="247" customWidth="1"/>
    <col min="521" max="521" width="11.28515625" style="247" bestFit="1" customWidth="1"/>
    <col min="522" max="522" width="9.140625" style="247" bestFit="1" customWidth="1"/>
    <col min="523" max="523" width="9.85546875" style="247" customWidth="1"/>
    <col min="524" max="524" width="8.140625" style="247" customWidth="1"/>
    <col min="525" max="525" width="11.28515625" style="247" bestFit="1" customWidth="1"/>
    <col min="526" max="526" width="10" style="247" customWidth="1"/>
    <col min="527" max="527" width="15" style="247" customWidth="1"/>
    <col min="528" max="768" width="9.140625" style="247"/>
    <col min="769" max="769" width="3.85546875" style="247" customWidth="1"/>
    <col min="770" max="770" width="61.42578125" style="247" customWidth="1"/>
    <col min="771" max="771" width="14" style="247" bestFit="1" customWidth="1"/>
    <col min="772" max="772" width="9.28515625" style="247" bestFit="1" customWidth="1"/>
    <col min="773" max="773" width="10.28515625" style="247" bestFit="1" customWidth="1"/>
    <col min="774" max="774" width="9.140625" style="247" bestFit="1" customWidth="1"/>
    <col min="775" max="775" width="9.85546875" style="247" customWidth="1"/>
    <col min="776" max="776" width="8.140625" style="247" customWidth="1"/>
    <col min="777" max="777" width="11.28515625" style="247" bestFit="1" customWidth="1"/>
    <col min="778" max="778" width="9.140625" style="247" bestFit="1" customWidth="1"/>
    <col min="779" max="779" width="9.85546875" style="247" customWidth="1"/>
    <col min="780" max="780" width="8.140625" style="247" customWidth="1"/>
    <col min="781" max="781" width="11.28515625" style="247" bestFit="1" customWidth="1"/>
    <col min="782" max="782" width="10" style="247" customWidth="1"/>
    <col min="783" max="783" width="15" style="247" customWidth="1"/>
    <col min="784" max="1024" width="9.140625" style="247"/>
    <col min="1025" max="1025" width="3.85546875" style="247" customWidth="1"/>
    <col min="1026" max="1026" width="61.42578125" style="247" customWidth="1"/>
    <col min="1027" max="1027" width="14" style="247" bestFit="1" customWidth="1"/>
    <col min="1028" max="1028" width="9.28515625" style="247" bestFit="1" customWidth="1"/>
    <col min="1029" max="1029" width="10.28515625" style="247" bestFit="1" customWidth="1"/>
    <col min="1030" max="1030" width="9.140625" style="247" bestFit="1" customWidth="1"/>
    <col min="1031" max="1031" width="9.85546875" style="247" customWidth="1"/>
    <col min="1032" max="1032" width="8.140625" style="247" customWidth="1"/>
    <col min="1033" max="1033" width="11.28515625" style="247" bestFit="1" customWidth="1"/>
    <col min="1034" max="1034" width="9.140625" style="247" bestFit="1" customWidth="1"/>
    <col min="1035" max="1035" width="9.85546875" style="247" customWidth="1"/>
    <col min="1036" max="1036" width="8.140625" style="247" customWidth="1"/>
    <col min="1037" max="1037" width="11.28515625" style="247" bestFit="1" customWidth="1"/>
    <col min="1038" max="1038" width="10" style="247" customWidth="1"/>
    <col min="1039" max="1039" width="15" style="247" customWidth="1"/>
    <col min="1040" max="1280" width="9.140625" style="247"/>
    <col min="1281" max="1281" width="3.85546875" style="247" customWidth="1"/>
    <col min="1282" max="1282" width="61.42578125" style="247" customWidth="1"/>
    <col min="1283" max="1283" width="14" style="247" bestFit="1" customWidth="1"/>
    <col min="1284" max="1284" width="9.28515625" style="247" bestFit="1" customWidth="1"/>
    <col min="1285" max="1285" width="10.28515625" style="247" bestFit="1" customWidth="1"/>
    <col min="1286" max="1286" width="9.140625" style="247" bestFit="1" customWidth="1"/>
    <col min="1287" max="1287" width="9.85546875" style="247" customWidth="1"/>
    <col min="1288" max="1288" width="8.140625" style="247" customWidth="1"/>
    <col min="1289" max="1289" width="11.28515625" style="247" bestFit="1" customWidth="1"/>
    <col min="1290" max="1290" width="9.140625" style="247" bestFit="1" customWidth="1"/>
    <col min="1291" max="1291" width="9.85546875" style="247" customWidth="1"/>
    <col min="1292" max="1292" width="8.140625" style="247" customWidth="1"/>
    <col min="1293" max="1293" width="11.28515625" style="247" bestFit="1" customWidth="1"/>
    <col min="1294" max="1294" width="10" style="247" customWidth="1"/>
    <col min="1295" max="1295" width="15" style="247" customWidth="1"/>
    <col min="1296" max="1536" width="9.140625" style="247"/>
    <col min="1537" max="1537" width="3.85546875" style="247" customWidth="1"/>
    <col min="1538" max="1538" width="61.42578125" style="247" customWidth="1"/>
    <col min="1539" max="1539" width="14" style="247" bestFit="1" customWidth="1"/>
    <col min="1540" max="1540" width="9.28515625" style="247" bestFit="1" customWidth="1"/>
    <col min="1541" max="1541" width="10.28515625" style="247" bestFit="1" customWidth="1"/>
    <col min="1542" max="1542" width="9.140625" style="247" bestFit="1" customWidth="1"/>
    <col min="1543" max="1543" width="9.85546875" style="247" customWidth="1"/>
    <col min="1544" max="1544" width="8.140625" style="247" customWidth="1"/>
    <col min="1545" max="1545" width="11.28515625" style="247" bestFit="1" customWidth="1"/>
    <col min="1546" max="1546" width="9.140625" style="247" bestFit="1" customWidth="1"/>
    <col min="1547" max="1547" width="9.85546875" style="247" customWidth="1"/>
    <col min="1548" max="1548" width="8.140625" style="247" customWidth="1"/>
    <col min="1549" max="1549" width="11.28515625" style="247" bestFit="1" customWidth="1"/>
    <col min="1550" max="1550" width="10" style="247" customWidth="1"/>
    <col min="1551" max="1551" width="15" style="247" customWidth="1"/>
    <col min="1552" max="1792" width="9.140625" style="247"/>
    <col min="1793" max="1793" width="3.85546875" style="247" customWidth="1"/>
    <col min="1794" max="1794" width="61.42578125" style="247" customWidth="1"/>
    <col min="1795" max="1795" width="14" style="247" bestFit="1" customWidth="1"/>
    <col min="1796" max="1796" width="9.28515625" style="247" bestFit="1" customWidth="1"/>
    <col min="1797" max="1797" width="10.28515625" style="247" bestFit="1" customWidth="1"/>
    <col min="1798" max="1798" width="9.140625" style="247" bestFit="1" customWidth="1"/>
    <col min="1799" max="1799" width="9.85546875" style="247" customWidth="1"/>
    <col min="1800" max="1800" width="8.140625" style="247" customWidth="1"/>
    <col min="1801" max="1801" width="11.28515625" style="247" bestFit="1" customWidth="1"/>
    <col min="1802" max="1802" width="9.140625" style="247" bestFit="1" customWidth="1"/>
    <col min="1803" max="1803" width="9.85546875" style="247" customWidth="1"/>
    <col min="1804" max="1804" width="8.140625" style="247" customWidth="1"/>
    <col min="1805" max="1805" width="11.28515625" style="247" bestFit="1" customWidth="1"/>
    <col min="1806" max="1806" width="10" style="247" customWidth="1"/>
    <col min="1807" max="1807" width="15" style="247" customWidth="1"/>
    <col min="1808" max="2048" width="9.140625" style="247"/>
    <col min="2049" max="2049" width="3.85546875" style="247" customWidth="1"/>
    <col min="2050" max="2050" width="61.42578125" style="247" customWidth="1"/>
    <col min="2051" max="2051" width="14" style="247" bestFit="1" customWidth="1"/>
    <col min="2052" max="2052" width="9.28515625" style="247" bestFit="1" customWidth="1"/>
    <col min="2053" max="2053" width="10.28515625" style="247" bestFit="1" customWidth="1"/>
    <col min="2054" max="2054" width="9.140625" style="247" bestFit="1" customWidth="1"/>
    <col min="2055" max="2055" width="9.85546875" style="247" customWidth="1"/>
    <col min="2056" max="2056" width="8.140625" style="247" customWidth="1"/>
    <col min="2057" max="2057" width="11.28515625" style="247" bestFit="1" customWidth="1"/>
    <col min="2058" max="2058" width="9.140625" style="247" bestFit="1" customWidth="1"/>
    <col min="2059" max="2059" width="9.85546875" style="247" customWidth="1"/>
    <col min="2060" max="2060" width="8.140625" style="247" customWidth="1"/>
    <col min="2061" max="2061" width="11.28515625" style="247" bestFit="1" customWidth="1"/>
    <col min="2062" max="2062" width="10" style="247" customWidth="1"/>
    <col min="2063" max="2063" width="15" style="247" customWidth="1"/>
    <col min="2064" max="2304" width="9.140625" style="247"/>
    <col min="2305" max="2305" width="3.85546875" style="247" customWidth="1"/>
    <col min="2306" max="2306" width="61.42578125" style="247" customWidth="1"/>
    <col min="2307" max="2307" width="14" style="247" bestFit="1" customWidth="1"/>
    <col min="2308" max="2308" width="9.28515625" style="247" bestFit="1" customWidth="1"/>
    <col min="2309" max="2309" width="10.28515625" style="247" bestFit="1" customWidth="1"/>
    <col min="2310" max="2310" width="9.140625" style="247" bestFit="1" customWidth="1"/>
    <col min="2311" max="2311" width="9.85546875" style="247" customWidth="1"/>
    <col min="2312" max="2312" width="8.140625" style="247" customWidth="1"/>
    <col min="2313" max="2313" width="11.28515625" style="247" bestFit="1" customWidth="1"/>
    <col min="2314" max="2314" width="9.140625" style="247" bestFit="1" customWidth="1"/>
    <col min="2315" max="2315" width="9.85546875" style="247" customWidth="1"/>
    <col min="2316" max="2316" width="8.140625" style="247" customWidth="1"/>
    <col min="2317" max="2317" width="11.28515625" style="247" bestFit="1" customWidth="1"/>
    <col min="2318" max="2318" width="10" style="247" customWidth="1"/>
    <col min="2319" max="2319" width="15" style="247" customWidth="1"/>
    <col min="2320" max="2560" width="9.140625" style="247"/>
    <col min="2561" max="2561" width="3.85546875" style="247" customWidth="1"/>
    <col min="2562" max="2562" width="61.42578125" style="247" customWidth="1"/>
    <col min="2563" max="2563" width="14" style="247" bestFit="1" customWidth="1"/>
    <col min="2564" max="2564" width="9.28515625" style="247" bestFit="1" customWidth="1"/>
    <col min="2565" max="2565" width="10.28515625" style="247" bestFit="1" customWidth="1"/>
    <col min="2566" max="2566" width="9.140625" style="247" bestFit="1" customWidth="1"/>
    <col min="2567" max="2567" width="9.85546875" style="247" customWidth="1"/>
    <col min="2568" max="2568" width="8.140625" style="247" customWidth="1"/>
    <col min="2569" max="2569" width="11.28515625" style="247" bestFit="1" customWidth="1"/>
    <col min="2570" max="2570" width="9.140625" style="247" bestFit="1" customWidth="1"/>
    <col min="2571" max="2571" width="9.85546875" style="247" customWidth="1"/>
    <col min="2572" max="2572" width="8.140625" style="247" customWidth="1"/>
    <col min="2573" max="2573" width="11.28515625" style="247" bestFit="1" customWidth="1"/>
    <col min="2574" max="2574" width="10" style="247" customWidth="1"/>
    <col min="2575" max="2575" width="15" style="247" customWidth="1"/>
    <col min="2576" max="2816" width="9.140625" style="247"/>
    <col min="2817" max="2817" width="3.85546875" style="247" customWidth="1"/>
    <col min="2818" max="2818" width="61.42578125" style="247" customWidth="1"/>
    <col min="2819" max="2819" width="14" style="247" bestFit="1" customWidth="1"/>
    <col min="2820" max="2820" width="9.28515625" style="247" bestFit="1" customWidth="1"/>
    <col min="2821" max="2821" width="10.28515625" style="247" bestFit="1" customWidth="1"/>
    <col min="2822" max="2822" width="9.140625" style="247" bestFit="1" customWidth="1"/>
    <col min="2823" max="2823" width="9.85546875" style="247" customWidth="1"/>
    <col min="2824" max="2824" width="8.140625" style="247" customWidth="1"/>
    <col min="2825" max="2825" width="11.28515625" style="247" bestFit="1" customWidth="1"/>
    <col min="2826" max="2826" width="9.140625" style="247" bestFit="1" customWidth="1"/>
    <col min="2827" max="2827" width="9.85546875" style="247" customWidth="1"/>
    <col min="2828" max="2828" width="8.140625" style="247" customWidth="1"/>
    <col min="2829" max="2829" width="11.28515625" style="247" bestFit="1" customWidth="1"/>
    <col min="2830" max="2830" width="10" style="247" customWidth="1"/>
    <col min="2831" max="2831" width="15" style="247" customWidth="1"/>
    <col min="2832" max="3072" width="9.140625" style="247"/>
    <col min="3073" max="3073" width="3.85546875" style="247" customWidth="1"/>
    <col min="3074" max="3074" width="61.42578125" style="247" customWidth="1"/>
    <col min="3075" max="3075" width="14" style="247" bestFit="1" customWidth="1"/>
    <col min="3076" max="3076" width="9.28515625" style="247" bestFit="1" customWidth="1"/>
    <col min="3077" max="3077" width="10.28515625" style="247" bestFit="1" customWidth="1"/>
    <col min="3078" max="3078" width="9.140625" style="247" bestFit="1" customWidth="1"/>
    <col min="3079" max="3079" width="9.85546875" style="247" customWidth="1"/>
    <col min="3080" max="3080" width="8.140625" style="247" customWidth="1"/>
    <col min="3081" max="3081" width="11.28515625" style="247" bestFit="1" customWidth="1"/>
    <col min="3082" max="3082" width="9.140625" style="247" bestFit="1" customWidth="1"/>
    <col min="3083" max="3083" width="9.85546875" style="247" customWidth="1"/>
    <col min="3084" max="3084" width="8.140625" style="247" customWidth="1"/>
    <col min="3085" max="3085" width="11.28515625" style="247" bestFit="1" customWidth="1"/>
    <col min="3086" max="3086" width="10" style="247" customWidth="1"/>
    <col min="3087" max="3087" width="15" style="247" customWidth="1"/>
    <col min="3088" max="3328" width="9.140625" style="247"/>
    <col min="3329" max="3329" width="3.85546875" style="247" customWidth="1"/>
    <col min="3330" max="3330" width="61.42578125" style="247" customWidth="1"/>
    <col min="3331" max="3331" width="14" style="247" bestFit="1" customWidth="1"/>
    <col min="3332" max="3332" width="9.28515625" style="247" bestFit="1" customWidth="1"/>
    <col min="3333" max="3333" width="10.28515625" style="247" bestFit="1" customWidth="1"/>
    <col min="3334" max="3334" width="9.140625" style="247" bestFit="1" customWidth="1"/>
    <col min="3335" max="3335" width="9.85546875" style="247" customWidth="1"/>
    <col min="3336" max="3336" width="8.140625" style="247" customWidth="1"/>
    <col min="3337" max="3337" width="11.28515625" style="247" bestFit="1" customWidth="1"/>
    <col min="3338" max="3338" width="9.140625" style="247" bestFit="1" customWidth="1"/>
    <col min="3339" max="3339" width="9.85546875" style="247" customWidth="1"/>
    <col min="3340" max="3340" width="8.140625" style="247" customWidth="1"/>
    <col min="3341" max="3341" width="11.28515625" style="247" bestFit="1" customWidth="1"/>
    <col min="3342" max="3342" width="10" style="247" customWidth="1"/>
    <col min="3343" max="3343" width="15" style="247" customWidth="1"/>
    <col min="3344" max="3584" width="9.140625" style="247"/>
    <col min="3585" max="3585" width="3.85546875" style="247" customWidth="1"/>
    <col min="3586" max="3586" width="61.42578125" style="247" customWidth="1"/>
    <col min="3587" max="3587" width="14" style="247" bestFit="1" customWidth="1"/>
    <col min="3588" max="3588" width="9.28515625" style="247" bestFit="1" customWidth="1"/>
    <col min="3589" max="3589" width="10.28515625" style="247" bestFit="1" customWidth="1"/>
    <col min="3590" max="3590" width="9.140625" style="247" bestFit="1" customWidth="1"/>
    <col min="3591" max="3591" width="9.85546875" style="247" customWidth="1"/>
    <col min="3592" max="3592" width="8.140625" style="247" customWidth="1"/>
    <col min="3593" max="3593" width="11.28515625" style="247" bestFit="1" customWidth="1"/>
    <col min="3594" max="3594" width="9.140625" style="247" bestFit="1" customWidth="1"/>
    <col min="3595" max="3595" width="9.85546875" style="247" customWidth="1"/>
    <col min="3596" max="3596" width="8.140625" style="247" customWidth="1"/>
    <col min="3597" max="3597" width="11.28515625" style="247" bestFit="1" customWidth="1"/>
    <col min="3598" max="3598" width="10" style="247" customWidth="1"/>
    <col min="3599" max="3599" width="15" style="247" customWidth="1"/>
    <col min="3600" max="3840" width="9.140625" style="247"/>
    <col min="3841" max="3841" width="3.85546875" style="247" customWidth="1"/>
    <col min="3842" max="3842" width="61.42578125" style="247" customWidth="1"/>
    <col min="3843" max="3843" width="14" style="247" bestFit="1" customWidth="1"/>
    <col min="3844" max="3844" width="9.28515625" style="247" bestFit="1" customWidth="1"/>
    <col min="3845" max="3845" width="10.28515625" style="247" bestFit="1" customWidth="1"/>
    <col min="3846" max="3846" width="9.140625" style="247" bestFit="1" customWidth="1"/>
    <col min="3847" max="3847" width="9.85546875" style="247" customWidth="1"/>
    <col min="3848" max="3848" width="8.140625" style="247" customWidth="1"/>
    <col min="3849" max="3849" width="11.28515625" style="247" bestFit="1" customWidth="1"/>
    <col min="3850" max="3850" width="9.140625" style="247" bestFit="1" customWidth="1"/>
    <col min="3851" max="3851" width="9.85546875" style="247" customWidth="1"/>
    <col min="3852" max="3852" width="8.140625" style="247" customWidth="1"/>
    <col min="3853" max="3853" width="11.28515625" style="247" bestFit="1" customWidth="1"/>
    <col min="3854" max="3854" width="10" style="247" customWidth="1"/>
    <col min="3855" max="3855" width="15" style="247" customWidth="1"/>
    <col min="3856" max="4096" width="9.140625" style="247"/>
    <col min="4097" max="4097" width="3.85546875" style="247" customWidth="1"/>
    <col min="4098" max="4098" width="61.42578125" style="247" customWidth="1"/>
    <col min="4099" max="4099" width="14" style="247" bestFit="1" customWidth="1"/>
    <col min="4100" max="4100" width="9.28515625" style="247" bestFit="1" customWidth="1"/>
    <col min="4101" max="4101" width="10.28515625" style="247" bestFit="1" customWidth="1"/>
    <col min="4102" max="4102" width="9.140625" style="247" bestFit="1" customWidth="1"/>
    <col min="4103" max="4103" width="9.85546875" style="247" customWidth="1"/>
    <col min="4104" max="4104" width="8.140625" style="247" customWidth="1"/>
    <col min="4105" max="4105" width="11.28515625" style="247" bestFit="1" customWidth="1"/>
    <col min="4106" max="4106" width="9.140625" style="247" bestFit="1" customWidth="1"/>
    <col min="4107" max="4107" width="9.85546875" style="247" customWidth="1"/>
    <col min="4108" max="4108" width="8.140625" style="247" customWidth="1"/>
    <col min="4109" max="4109" width="11.28515625" style="247" bestFit="1" customWidth="1"/>
    <col min="4110" max="4110" width="10" style="247" customWidth="1"/>
    <col min="4111" max="4111" width="15" style="247" customWidth="1"/>
    <col min="4112" max="4352" width="9.140625" style="247"/>
    <col min="4353" max="4353" width="3.85546875" style="247" customWidth="1"/>
    <col min="4354" max="4354" width="61.42578125" style="247" customWidth="1"/>
    <col min="4355" max="4355" width="14" style="247" bestFit="1" customWidth="1"/>
    <col min="4356" max="4356" width="9.28515625" style="247" bestFit="1" customWidth="1"/>
    <col min="4357" max="4357" width="10.28515625" style="247" bestFit="1" customWidth="1"/>
    <col min="4358" max="4358" width="9.140625" style="247" bestFit="1" customWidth="1"/>
    <col min="4359" max="4359" width="9.85546875" style="247" customWidth="1"/>
    <col min="4360" max="4360" width="8.140625" style="247" customWidth="1"/>
    <col min="4361" max="4361" width="11.28515625" style="247" bestFit="1" customWidth="1"/>
    <col min="4362" max="4362" width="9.140625" style="247" bestFit="1" customWidth="1"/>
    <col min="4363" max="4363" width="9.85546875" style="247" customWidth="1"/>
    <col min="4364" max="4364" width="8.140625" style="247" customWidth="1"/>
    <col min="4365" max="4365" width="11.28515625" style="247" bestFit="1" customWidth="1"/>
    <col min="4366" max="4366" width="10" style="247" customWidth="1"/>
    <col min="4367" max="4367" width="15" style="247" customWidth="1"/>
    <col min="4368" max="4608" width="9.140625" style="247"/>
    <col min="4609" max="4609" width="3.85546875" style="247" customWidth="1"/>
    <col min="4610" max="4610" width="61.42578125" style="247" customWidth="1"/>
    <col min="4611" max="4611" width="14" style="247" bestFit="1" customWidth="1"/>
    <col min="4612" max="4612" width="9.28515625" style="247" bestFit="1" customWidth="1"/>
    <col min="4613" max="4613" width="10.28515625" style="247" bestFit="1" customWidth="1"/>
    <col min="4614" max="4614" width="9.140625" style="247" bestFit="1" customWidth="1"/>
    <col min="4615" max="4615" width="9.85546875" style="247" customWidth="1"/>
    <col min="4616" max="4616" width="8.140625" style="247" customWidth="1"/>
    <col min="4617" max="4617" width="11.28515625" style="247" bestFit="1" customWidth="1"/>
    <col min="4618" max="4618" width="9.140625" style="247" bestFit="1" customWidth="1"/>
    <col min="4619" max="4619" width="9.85546875" style="247" customWidth="1"/>
    <col min="4620" max="4620" width="8.140625" style="247" customWidth="1"/>
    <col min="4621" max="4621" width="11.28515625" style="247" bestFit="1" customWidth="1"/>
    <col min="4622" max="4622" width="10" style="247" customWidth="1"/>
    <col min="4623" max="4623" width="15" style="247" customWidth="1"/>
    <col min="4624" max="4864" width="9.140625" style="247"/>
    <col min="4865" max="4865" width="3.85546875" style="247" customWidth="1"/>
    <col min="4866" max="4866" width="61.42578125" style="247" customWidth="1"/>
    <col min="4867" max="4867" width="14" style="247" bestFit="1" customWidth="1"/>
    <col min="4868" max="4868" width="9.28515625" style="247" bestFit="1" customWidth="1"/>
    <col min="4869" max="4869" width="10.28515625" style="247" bestFit="1" customWidth="1"/>
    <col min="4870" max="4870" width="9.140625" style="247" bestFit="1" customWidth="1"/>
    <col min="4871" max="4871" width="9.85546875" style="247" customWidth="1"/>
    <col min="4872" max="4872" width="8.140625" style="247" customWidth="1"/>
    <col min="4873" max="4873" width="11.28515625" style="247" bestFit="1" customWidth="1"/>
    <col min="4874" max="4874" width="9.140625" style="247" bestFit="1" customWidth="1"/>
    <col min="4875" max="4875" width="9.85546875" style="247" customWidth="1"/>
    <col min="4876" max="4876" width="8.140625" style="247" customWidth="1"/>
    <col min="4877" max="4877" width="11.28515625" style="247" bestFit="1" customWidth="1"/>
    <col min="4878" max="4878" width="10" style="247" customWidth="1"/>
    <col min="4879" max="4879" width="15" style="247" customWidth="1"/>
    <col min="4880" max="5120" width="9.140625" style="247"/>
    <col min="5121" max="5121" width="3.85546875" style="247" customWidth="1"/>
    <col min="5122" max="5122" width="61.42578125" style="247" customWidth="1"/>
    <col min="5123" max="5123" width="14" style="247" bestFit="1" customWidth="1"/>
    <col min="5124" max="5124" width="9.28515625" style="247" bestFit="1" customWidth="1"/>
    <col min="5125" max="5125" width="10.28515625" style="247" bestFit="1" customWidth="1"/>
    <col min="5126" max="5126" width="9.140625" style="247" bestFit="1" customWidth="1"/>
    <col min="5127" max="5127" width="9.85546875" style="247" customWidth="1"/>
    <col min="5128" max="5128" width="8.140625" style="247" customWidth="1"/>
    <col min="5129" max="5129" width="11.28515625" style="247" bestFit="1" customWidth="1"/>
    <col min="5130" max="5130" width="9.140625" style="247" bestFit="1" customWidth="1"/>
    <col min="5131" max="5131" width="9.85546875" style="247" customWidth="1"/>
    <col min="5132" max="5132" width="8.140625" style="247" customWidth="1"/>
    <col min="5133" max="5133" width="11.28515625" style="247" bestFit="1" customWidth="1"/>
    <col min="5134" max="5134" width="10" style="247" customWidth="1"/>
    <col min="5135" max="5135" width="15" style="247" customWidth="1"/>
    <col min="5136" max="5376" width="9.140625" style="247"/>
    <col min="5377" max="5377" width="3.85546875" style="247" customWidth="1"/>
    <col min="5378" max="5378" width="61.42578125" style="247" customWidth="1"/>
    <col min="5379" max="5379" width="14" style="247" bestFit="1" customWidth="1"/>
    <col min="5380" max="5380" width="9.28515625" style="247" bestFit="1" customWidth="1"/>
    <col min="5381" max="5381" width="10.28515625" style="247" bestFit="1" customWidth="1"/>
    <col min="5382" max="5382" width="9.140625" style="247" bestFit="1" customWidth="1"/>
    <col min="5383" max="5383" width="9.85546875" style="247" customWidth="1"/>
    <col min="5384" max="5384" width="8.140625" style="247" customWidth="1"/>
    <col min="5385" max="5385" width="11.28515625" style="247" bestFit="1" customWidth="1"/>
    <col min="5386" max="5386" width="9.140625" style="247" bestFit="1" customWidth="1"/>
    <col min="5387" max="5387" width="9.85546875" style="247" customWidth="1"/>
    <col min="5388" max="5388" width="8.140625" style="247" customWidth="1"/>
    <col min="5389" max="5389" width="11.28515625" style="247" bestFit="1" customWidth="1"/>
    <col min="5390" max="5390" width="10" style="247" customWidth="1"/>
    <col min="5391" max="5391" width="15" style="247" customWidth="1"/>
    <col min="5392" max="5632" width="9.140625" style="247"/>
    <col min="5633" max="5633" width="3.85546875" style="247" customWidth="1"/>
    <col min="5634" max="5634" width="61.42578125" style="247" customWidth="1"/>
    <col min="5635" max="5635" width="14" style="247" bestFit="1" customWidth="1"/>
    <col min="5636" max="5636" width="9.28515625" style="247" bestFit="1" customWidth="1"/>
    <col min="5637" max="5637" width="10.28515625" style="247" bestFit="1" customWidth="1"/>
    <col min="5638" max="5638" width="9.140625" style="247" bestFit="1" customWidth="1"/>
    <col min="5639" max="5639" width="9.85546875" style="247" customWidth="1"/>
    <col min="5640" max="5640" width="8.140625" style="247" customWidth="1"/>
    <col min="5641" max="5641" width="11.28515625" style="247" bestFit="1" customWidth="1"/>
    <col min="5642" max="5642" width="9.140625" style="247" bestFit="1" customWidth="1"/>
    <col min="5643" max="5643" width="9.85546875" style="247" customWidth="1"/>
    <col min="5644" max="5644" width="8.140625" style="247" customWidth="1"/>
    <col min="5645" max="5645" width="11.28515625" style="247" bestFit="1" customWidth="1"/>
    <col min="5646" max="5646" width="10" style="247" customWidth="1"/>
    <col min="5647" max="5647" width="15" style="247" customWidth="1"/>
    <col min="5648" max="5888" width="9.140625" style="247"/>
    <col min="5889" max="5889" width="3.85546875" style="247" customWidth="1"/>
    <col min="5890" max="5890" width="61.42578125" style="247" customWidth="1"/>
    <col min="5891" max="5891" width="14" style="247" bestFit="1" customWidth="1"/>
    <col min="5892" max="5892" width="9.28515625" style="247" bestFit="1" customWidth="1"/>
    <col min="5893" max="5893" width="10.28515625" style="247" bestFit="1" customWidth="1"/>
    <col min="5894" max="5894" width="9.140625" style="247" bestFit="1" customWidth="1"/>
    <col min="5895" max="5895" width="9.85546875" style="247" customWidth="1"/>
    <col min="5896" max="5896" width="8.140625" style="247" customWidth="1"/>
    <col min="5897" max="5897" width="11.28515625" style="247" bestFit="1" customWidth="1"/>
    <col min="5898" max="5898" width="9.140625" style="247" bestFit="1" customWidth="1"/>
    <col min="5899" max="5899" width="9.85546875" style="247" customWidth="1"/>
    <col min="5900" max="5900" width="8.140625" style="247" customWidth="1"/>
    <col min="5901" max="5901" width="11.28515625" style="247" bestFit="1" customWidth="1"/>
    <col min="5902" max="5902" width="10" style="247" customWidth="1"/>
    <col min="5903" max="5903" width="15" style="247" customWidth="1"/>
    <col min="5904" max="6144" width="9.140625" style="247"/>
    <col min="6145" max="6145" width="3.85546875" style="247" customWidth="1"/>
    <col min="6146" max="6146" width="61.42578125" style="247" customWidth="1"/>
    <col min="6147" max="6147" width="14" style="247" bestFit="1" customWidth="1"/>
    <col min="6148" max="6148" width="9.28515625" style="247" bestFit="1" customWidth="1"/>
    <col min="6149" max="6149" width="10.28515625" style="247" bestFit="1" customWidth="1"/>
    <col min="6150" max="6150" width="9.140625" style="247" bestFit="1" customWidth="1"/>
    <col min="6151" max="6151" width="9.85546875" style="247" customWidth="1"/>
    <col min="6152" max="6152" width="8.140625" style="247" customWidth="1"/>
    <col min="6153" max="6153" width="11.28515625" style="247" bestFit="1" customWidth="1"/>
    <col min="6154" max="6154" width="9.140625" style="247" bestFit="1" customWidth="1"/>
    <col min="6155" max="6155" width="9.85546875" style="247" customWidth="1"/>
    <col min="6156" max="6156" width="8.140625" style="247" customWidth="1"/>
    <col min="6157" max="6157" width="11.28515625" style="247" bestFit="1" customWidth="1"/>
    <col min="6158" max="6158" width="10" style="247" customWidth="1"/>
    <col min="6159" max="6159" width="15" style="247" customWidth="1"/>
    <col min="6160" max="6400" width="9.140625" style="247"/>
    <col min="6401" max="6401" width="3.85546875" style="247" customWidth="1"/>
    <col min="6402" max="6402" width="61.42578125" style="247" customWidth="1"/>
    <col min="6403" max="6403" width="14" style="247" bestFit="1" customWidth="1"/>
    <col min="6404" max="6404" width="9.28515625" style="247" bestFit="1" customWidth="1"/>
    <col min="6405" max="6405" width="10.28515625" style="247" bestFit="1" customWidth="1"/>
    <col min="6406" max="6406" width="9.140625" style="247" bestFit="1" customWidth="1"/>
    <col min="6407" max="6407" width="9.85546875" style="247" customWidth="1"/>
    <col min="6408" max="6408" width="8.140625" style="247" customWidth="1"/>
    <col min="6409" max="6409" width="11.28515625" style="247" bestFit="1" customWidth="1"/>
    <col min="6410" max="6410" width="9.140625" style="247" bestFit="1" customWidth="1"/>
    <col min="6411" max="6411" width="9.85546875" style="247" customWidth="1"/>
    <col min="6412" max="6412" width="8.140625" style="247" customWidth="1"/>
    <col min="6413" max="6413" width="11.28515625" style="247" bestFit="1" customWidth="1"/>
    <col min="6414" max="6414" width="10" style="247" customWidth="1"/>
    <col min="6415" max="6415" width="15" style="247" customWidth="1"/>
    <col min="6416" max="6656" width="9.140625" style="247"/>
    <col min="6657" max="6657" width="3.85546875" style="247" customWidth="1"/>
    <col min="6658" max="6658" width="61.42578125" style="247" customWidth="1"/>
    <col min="6659" max="6659" width="14" style="247" bestFit="1" customWidth="1"/>
    <col min="6660" max="6660" width="9.28515625" style="247" bestFit="1" customWidth="1"/>
    <col min="6661" max="6661" width="10.28515625" style="247" bestFit="1" customWidth="1"/>
    <col min="6662" max="6662" width="9.140625" style="247" bestFit="1" customWidth="1"/>
    <col min="6663" max="6663" width="9.85546875" style="247" customWidth="1"/>
    <col min="6664" max="6664" width="8.140625" style="247" customWidth="1"/>
    <col min="6665" max="6665" width="11.28515625" style="247" bestFit="1" customWidth="1"/>
    <col min="6666" max="6666" width="9.140625" style="247" bestFit="1" customWidth="1"/>
    <col min="6667" max="6667" width="9.85546875" style="247" customWidth="1"/>
    <col min="6668" max="6668" width="8.140625" style="247" customWidth="1"/>
    <col min="6669" max="6669" width="11.28515625" style="247" bestFit="1" customWidth="1"/>
    <col min="6670" max="6670" width="10" style="247" customWidth="1"/>
    <col min="6671" max="6671" width="15" style="247" customWidth="1"/>
    <col min="6672" max="6912" width="9.140625" style="247"/>
    <col min="6913" max="6913" width="3.85546875" style="247" customWidth="1"/>
    <col min="6914" max="6914" width="61.42578125" style="247" customWidth="1"/>
    <col min="6915" max="6915" width="14" style="247" bestFit="1" customWidth="1"/>
    <col min="6916" max="6916" width="9.28515625" style="247" bestFit="1" customWidth="1"/>
    <col min="6917" max="6917" width="10.28515625" style="247" bestFit="1" customWidth="1"/>
    <col min="6918" max="6918" width="9.140625" style="247" bestFit="1" customWidth="1"/>
    <col min="6919" max="6919" width="9.85546875" style="247" customWidth="1"/>
    <col min="6920" max="6920" width="8.140625" style="247" customWidth="1"/>
    <col min="6921" max="6921" width="11.28515625" style="247" bestFit="1" customWidth="1"/>
    <col min="6922" max="6922" width="9.140625" style="247" bestFit="1" customWidth="1"/>
    <col min="6923" max="6923" width="9.85546875" style="247" customWidth="1"/>
    <col min="6924" max="6924" width="8.140625" style="247" customWidth="1"/>
    <col min="6925" max="6925" width="11.28515625" style="247" bestFit="1" customWidth="1"/>
    <col min="6926" max="6926" width="10" style="247" customWidth="1"/>
    <col min="6927" max="6927" width="15" style="247" customWidth="1"/>
    <col min="6928" max="7168" width="9.140625" style="247"/>
    <col min="7169" max="7169" width="3.85546875" style="247" customWidth="1"/>
    <col min="7170" max="7170" width="61.42578125" style="247" customWidth="1"/>
    <col min="7171" max="7171" width="14" style="247" bestFit="1" customWidth="1"/>
    <col min="7172" max="7172" width="9.28515625" style="247" bestFit="1" customWidth="1"/>
    <col min="7173" max="7173" width="10.28515625" style="247" bestFit="1" customWidth="1"/>
    <col min="7174" max="7174" width="9.140625" style="247" bestFit="1" customWidth="1"/>
    <col min="7175" max="7175" width="9.85546875" style="247" customWidth="1"/>
    <col min="7176" max="7176" width="8.140625" style="247" customWidth="1"/>
    <col min="7177" max="7177" width="11.28515625" style="247" bestFit="1" customWidth="1"/>
    <col min="7178" max="7178" width="9.140625" style="247" bestFit="1" customWidth="1"/>
    <col min="7179" max="7179" width="9.85546875" style="247" customWidth="1"/>
    <col min="7180" max="7180" width="8.140625" style="247" customWidth="1"/>
    <col min="7181" max="7181" width="11.28515625" style="247" bestFit="1" customWidth="1"/>
    <col min="7182" max="7182" width="10" style="247" customWidth="1"/>
    <col min="7183" max="7183" width="15" style="247" customWidth="1"/>
    <col min="7184" max="7424" width="9.140625" style="247"/>
    <col min="7425" max="7425" width="3.85546875" style="247" customWidth="1"/>
    <col min="7426" max="7426" width="61.42578125" style="247" customWidth="1"/>
    <col min="7427" max="7427" width="14" style="247" bestFit="1" customWidth="1"/>
    <col min="7428" max="7428" width="9.28515625" style="247" bestFit="1" customWidth="1"/>
    <col min="7429" max="7429" width="10.28515625" style="247" bestFit="1" customWidth="1"/>
    <col min="7430" max="7430" width="9.140625" style="247" bestFit="1" customWidth="1"/>
    <col min="7431" max="7431" width="9.85546875" style="247" customWidth="1"/>
    <col min="7432" max="7432" width="8.140625" style="247" customWidth="1"/>
    <col min="7433" max="7433" width="11.28515625" style="247" bestFit="1" customWidth="1"/>
    <col min="7434" max="7434" width="9.140625" style="247" bestFit="1" customWidth="1"/>
    <col min="7435" max="7435" width="9.85546875" style="247" customWidth="1"/>
    <col min="7436" max="7436" width="8.140625" style="247" customWidth="1"/>
    <col min="7437" max="7437" width="11.28515625" style="247" bestFit="1" customWidth="1"/>
    <col min="7438" max="7438" width="10" style="247" customWidth="1"/>
    <col min="7439" max="7439" width="15" style="247" customWidth="1"/>
    <col min="7440" max="7680" width="9.140625" style="247"/>
    <col min="7681" max="7681" width="3.85546875" style="247" customWidth="1"/>
    <col min="7682" max="7682" width="61.42578125" style="247" customWidth="1"/>
    <col min="7683" max="7683" width="14" style="247" bestFit="1" customWidth="1"/>
    <col min="7684" max="7684" width="9.28515625" style="247" bestFit="1" customWidth="1"/>
    <col min="7685" max="7685" width="10.28515625" style="247" bestFit="1" customWidth="1"/>
    <col min="7686" max="7686" width="9.140625" style="247" bestFit="1" customWidth="1"/>
    <col min="7687" max="7687" width="9.85546875" style="247" customWidth="1"/>
    <col min="7688" max="7688" width="8.140625" style="247" customWidth="1"/>
    <col min="7689" max="7689" width="11.28515625" style="247" bestFit="1" customWidth="1"/>
    <col min="7690" max="7690" width="9.140625" style="247" bestFit="1" customWidth="1"/>
    <col min="7691" max="7691" width="9.85546875" style="247" customWidth="1"/>
    <col min="7692" max="7692" width="8.140625" style="247" customWidth="1"/>
    <col min="7693" max="7693" width="11.28515625" style="247" bestFit="1" customWidth="1"/>
    <col min="7694" max="7694" width="10" style="247" customWidth="1"/>
    <col min="7695" max="7695" width="15" style="247" customWidth="1"/>
    <col min="7696" max="7936" width="9.140625" style="247"/>
    <col min="7937" max="7937" width="3.85546875" style="247" customWidth="1"/>
    <col min="7938" max="7938" width="61.42578125" style="247" customWidth="1"/>
    <col min="7939" max="7939" width="14" style="247" bestFit="1" customWidth="1"/>
    <col min="7940" max="7940" width="9.28515625" style="247" bestFit="1" customWidth="1"/>
    <col min="7941" max="7941" width="10.28515625" style="247" bestFit="1" customWidth="1"/>
    <col min="7942" max="7942" width="9.140625" style="247" bestFit="1" customWidth="1"/>
    <col min="7943" max="7943" width="9.85546875" style="247" customWidth="1"/>
    <col min="7944" max="7944" width="8.140625" style="247" customWidth="1"/>
    <col min="7945" max="7945" width="11.28515625" style="247" bestFit="1" customWidth="1"/>
    <col min="7946" max="7946" width="9.140625" style="247" bestFit="1" customWidth="1"/>
    <col min="7947" max="7947" width="9.85546875" style="247" customWidth="1"/>
    <col min="7948" max="7948" width="8.140625" style="247" customWidth="1"/>
    <col min="7949" max="7949" width="11.28515625" style="247" bestFit="1" customWidth="1"/>
    <col min="7950" max="7950" width="10" style="247" customWidth="1"/>
    <col min="7951" max="7951" width="15" style="247" customWidth="1"/>
    <col min="7952" max="8192" width="9.140625" style="247"/>
    <col min="8193" max="8193" width="3.85546875" style="247" customWidth="1"/>
    <col min="8194" max="8194" width="61.42578125" style="247" customWidth="1"/>
    <col min="8195" max="8195" width="14" style="247" bestFit="1" customWidth="1"/>
    <col min="8196" max="8196" width="9.28515625" style="247" bestFit="1" customWidth="1"/>
    <col min="8197" max="8197" width="10.28515625" style="247" bestFit="1" customWidth="1"/>
    <col min="8198" max="8198" width="9.140625" style="247" bestFit="1" customWidth="1"/>
    <col min="8199" max="8199" width="9.85546875" style="247" customWidth="1"/>
    <col min="8200" max="8200" width="8.140625" style="247" customWidth="1"/>
    <col min="8201" max="8201" width="11.28515625" style="247" bestFit="1" customWidth="1"/>
    <col min="8202" max="8202" width="9.140625" style="247" bestFit="1" customWidth="1"/>
    <col min="8203" max="8203" width="9.85546875" style="247" customWidth="1"/>
    <col min="8204" max="8204" width="8.140625" style="247" customWidth="1"/>
    <col min="8205" max="8205" width="11.28515625" style="247" bestFit="1" customWidth="1"/>
    <col min="8206" max="8206" width="10" style="247" customWidth="1"/>
    <col min="8207" max="8207" width="15" style="247" customWidth="1"/>
    <col min="8208" max="8448" width="9.140625" style="247"/>
    <col min="8449" max="8449" width="3.85546875" style="247" customWidth="1"/>
    <col min="8450" max="8450" width="61.42578125" style="247" customWidth="1"/>
    <col min="8451" max="8451" width="14" style="247" bestFit="1" customWidth="1"/>
    <col min="8452" max="8452" width="9.28515625" style="247" bestFit="1" customWidth="1"/>
    <col min="8453" max="8453" width="10.28515625" style="247" bestFit="1" customWidth="1"/>
    <col min="8454" max="8454" width="9.140625" style="247" bestFit="1" customWidth="1"/>
    <col min="8455" max="8455" width="9.85546875" style="247" customWidth="1"/>
    <col min="8456" max="8456" width="8.140625" style="247" customWidth="1"/>
    <col min="8457" max="8457" width="11.28515625" style="247" bestFit="1" customWidth="1"/>
    <col min="8458" max="8458" width="9.140625" style="247" bestFit="1" customWidth="1"/>
    <col min="8459" max="8459" width="9.85546875" style="247" customWidth="1"/>
    <col min="8460" max="8460" width="8.140625" style="247" customWidth="1"/>
    <col min="8461" max="8461" width="11.28515625" style="247" bestFit="1" customWidth="1"/>
    <col min="8462" max="8462" width="10" style="247" customWidth="1"/>
    <col min="8463" max="8463" width="15" style="247" customWidth="1"/>
    <col min="8464" max="8704" width="9.140625" style="247"/>
    <col min="8705" max="8705" width="3.85546875" style="247" customWidth="1"/>
    <col min="8706" max="8706" width="61.42578125" style="247" customWidth="1"/>
    <col min="8707" max="8707" width="14" style="247" bestFit="1" customWidth="1"/>
    <col min="8708" max="8708" width="9.28515625" style="247" bestFit="1" customWidth="1"/>
    <col min="8709" max="8709" width="10.28515625" style="247" bestFit="1" customWidth="1"/>
    <col min="8710" max="8710" width="9.140625" style="247" bestFit="1" customWidth="1"/>
    <col min="8711" max="8711" width="9.85546875" style="247" customWidth="1"/>
    <col min="8712" max="8712" width="8.140625" style="247" customWidth="1"/>
    <col min="8713" max="8713" width="11.28515625" style="247" bestFit="1" customWidth="1"/>
    <col min="8714" max="8714" width="9.140625" style="247" bestFit="1" customWidth="1"/>
    <col min="8715" max="8715" width="9.85546875" style="247" customWidth="1"/>
    <col min="8716" max="8716" width="8.140625" style="247" customWidth="1"/>
    <col min="8717" max="8717" width="11.28515625" style="247" bestFit="1" customWidth="1"/>
    <col min="8718" max="8718" width="10" style="247" customWidth="1"/>
    <col min="8719" max="8719" width="15" style="247" customWidth="1"/>
    <col min="8720" max="8960" width="9.140625" style="247"/>
    <col min="8961" max="8961" width="3.85546875" style="247" customWidth="1"/>
    <col min="8962" max="8962" width="61.42578125" style="247" customWidth="1"/>
    <col min="8963" max="8963" width="14" style="247" bestFit="1" customWidth="1"/>
    <col min="8964" max="8964" width="9.28515625" style="247" bestFit="1" customWidth="1"/>
    <col min="8965" max="8965" width="10.28515625" style="247" bestFit="1" customWidth="1"/>
    <col min="8966" max="8966" width="9.140625" style="247" bestFit="1" customWidth="1"/>
    <col min="8967" max="8967" width="9.85546875" style="247" customWidth="1"/>
    <col min="8968" max="8968" width="8.140625" style="247" customWidth="1"/>
    <col min="8969" max="8969" width="11.28515625" style="247" bestFit="1" customWidth="1"/>
    <col min="8970" max="8970" width="9.140625" style="247" bestFit="1" customWidth="1"/>
    <col min="8971" max="8971" width="9.85546875" style="247" customWidth="1"/>
    <col min="8972" max="8972" width="8.140625" style="247" customWidth="1"/>
    <col min="8973" max="8973" width="11.28515625" style="247" bestFit="1" customWidth="1"/>
    <col min="8974" max="8974" width="10" style="247" customWidth="1"/>
    <col min="8975" max="8975" width="15" style="247" customWidth="1"/>
    <col min="8976" max="9216" width="9.140625" style="247"/>
    <col min="9217" max="9217" width="3.85546875" style="247" customWidth="1"/>
    <col min="9218" max="9218" width="61.42578125" style="247" customWidth="1"/>
    <col min="9219" max="9219" width="14" style="247" bestFit="1" customWidth="1"/>
    <col min="9220" max="9220" width="9.28515625" style="247" bestFit="1" customWidth="1"/>
    <col min="9221" max="9221" width="10.28515625" style="247" bestFit="1" customWidth="1"/>
    <col min="9222" max="9222" width="9.140625" style="247" bestFit="1" customWidth="1"/>
    <col min="9223" max="9223" width="9.85546875" style="247" customWidth="1"/>
    <col min="9224" max="9224" width="8.140625" style="247" customWidth="1"/>
    <col min="9225" max="9225" width="11.28515625" style="247" bestFit="1" customWidth="1"/>
    <col min="9226" max="9226" width="9.140625" style="247" bestFit="1" customWidth="1"/>
    <col min="9227" max="9227" width="9.85546875" style="247" customWidth="1"/>
    <col min="9228" max="9228" width="8.140625" style="247" customWidth="1"/>
    <col min="9229" max="9229" width="11.28515625" style="247" bestFit="1" customWidth="1"/>
    <col min="9230" max="9230" width="10" style="247" customWidth="1"/>
    <col min="9231" max="9231" width="15" style="247" customWidth="1"/>
    <col min="9232" max="9472" width="9.140625" style="247"/>
    <col min="9473" max="9473" width="3.85546875" style="247" customWidth="1"/>
    <col min="9474" max="9474" width="61.42578125" style="247" customWidth="1"/>
    <col min="9475" max="9475" width="14" style="247" bestFit="1" customWidth="1"/>
    <col min="9476" max="9476" width="9.28515625" style="247" bestFit="1" customWidth="1"/>
    <col min="9477" max="9477" width="10.28515625" style="247" bestFit="1" customWidth="1"/>
    <col min="9478" max="9478" width="9.140625" style="247" bestFit="1" customWidth="1"/>
    <col min="9479" max="9479" width="9.85546875" style="247" customWidth="1"/>
    <col min="9480" max="9480" width="8.140625" style="247" customWidth="1"/>
    <col min="9481" max="9481" width="11.28515625" style="247" bestFit="1" customWidth="1"/>
    <col min="9482" max="9482" width="9.140625" style="247" bestFit="1" customWidth="1"/>
    <col min="9483" max="9483" width="9.85546875" style="247" customWidth="1"/>
    <col min="9484" max="9484" width="8.140625" style="247" customWidth="1"/>
    <col min="9485" max="9485" width="11.28515625" style="247" bestFit="1" customWidth="1"/>
    <col min="9486" max="9486" width="10" style="247" customWidth="1"/>
    <col min="9487" max="9487" width="15" style="247" customWidth="1"/>
    <col min="9488" max="9728" width="9.140625" style="247"/>
    <col min="9729" max="9729" width="3.85546875" style="247" customWidth="1"/>
    <col min="9730" max="9730" width="61.42578125" style="247" customWidth="1"/>
    <col min="9731" max="9731" width="14" style="247" bestFit="1" customWidth="1"/>
    <col min="9732" max="9732" width="9.28515625" style="247" bestFit="1" customWidth="1"/>
    <col min="9733" max="9733" width="10.28515625" style="247" bestFit="1" customWidth="1"/>
    <col min="9734" max="9734" width="9.140625" style="247" bestFit="1" customWidth="1"/>
    <col min="9735" max="9735" width="9.85546875" style="247" customWidth="1"/>
    <col min="9736" max="9736" width="8.140625" style="247" customWidth="1"/>
    <col min="9737" max="9737" width="11.28515625" style="247" bestFit="1" customWidth="1"/>
    <col min="9738" max="9738" width="9.140625" style="247" bestFit="1" customWidth="1"/>
    <col min="9739" max="9739" width="9.85546875" style="247" customWidth="1"/>
    <col min="9740" max="9740" width="8.140625" style="247" customWidth="1"/>
    <col min="9741" max="9741" width="11.28515625" style="247" bestFit="1" customWidth="1"/>
    <col min="9742" max="9742" width="10" style="247" customWidth="1"/>
    <col min="9743" max="9743" width="15" style="247" customWidth="1"/>
    <col min="9744" max="9984" width="9.140625" style="247"/>
    <col min="9985" max="9985" width="3.85546875" style="247" customWidth="1"/>
    <col min="9986" max="9986" width="61.42578125" style="247" customWidth="1"/>
    <col min="9987" max="9987" width="14" style="247" bestFit="1" customWidth="1"/>
    <col min="9988" max="9988" width="9.28515625" style="247" bestFit="1" customWidth="1"/>
    <col min="9989" max="9989" width="10.28515625" style="247" bestFit="1" customWidth="1"/>
    <col min="9990" max="9990" width="9.140625" style="247" bestFit="1" customWidth="1"/>
    <col min="9991" max="9991" width="9.85546875" style="247" customWidth="1"/>
    <col min="9992" max="9992" width="8.140625" style="247" customWidth="1"/>
    <col min="9993" max="9993" width="11.28515625" style="247" bestFit="1" customWidth="1"/>
    <col min="9994" max="9994" width="9.140625" style="247" bestFit="1" customWidth="1"/>
    <col min="9995" max="9995" width="9.85546875" style="247" customWidth="1"/>
    <col min="9996" max="9996" width="8.140625" style="247" customWidth="1"/>
    <col min="9997" max="9997" width="11.28515625" style="247" bestFit="1" customWidth="1"/>
    <col min="9998" max="9998" width="10" style="247" customWidth="1"/>
    <col min="9999" max="9999" width="15" style="247" customWidth="1"/>
    <col min="10000" max="10240" width="9.140625" style="247"/>
    <col min="10241" max="10241" width="3.85546875" style="247" customWidth="1"/>
    <col min="10242" max="10242" width="61.42578125" style="247" customWidth="1"/>
    <col min="10243" max="10243" width="14" style="247" bestFit="1" customWidth="1"/>
    <col min="10244" max="10244" width="9.28515625" style="247" bestFit="1" customWidth="1"/>
    <col min="10245" max="10245" width="10.28515625" style="247" bestFit="1" customWidth="1"/>
    <col min="10246" max="10246" width="9.140625" style="247" bestFit="1" customWidth="1"/>
    <col min="10247" max="10247" width="9.85546875" style="247" customWidth="1"/>
    <col min="10248" max="10248" width="8.140625" style="247" customWidth="1"/>
    <col min="10249" max="10249" width="11.28515625" style="247" bestFit="1" customWidth="1"/>
    <col min="10250" max="10250" width="9.140625" style="247" bestFit="1" customWidth="1"/>
    <col min="10251" max="10251" width="9.85546875" style="247" customWidth="1"/>
    <col min="10252" max="10252" width="8.140625" style="247" customWidth="1"/>
    <col min="10253" max="10253" width="11.28515625" style="247" bestFit="1" customWidth="1"/>
    <col min="10254" max="10254" width="10" style="247" customWidth="1"/>
    <col min="10255" max="10255" width="15" style="247" customWidth="1"/>
    <col min="10256" max="10496" width="9.140625" style="247"/>
    <col min="10497" max="10497" width="3.85546875" style="247" customWidth="1"/>
    <col min="10498" max="10498" width="61.42578125" style="247" customWidth="1"/>
    <col min="10499" max="10499" width="14" style="247" bestFit="1" customWidth="1"/>
    <col min="10500" max="10500" width="9.28515625" style="247" bestFit="1" customWidth="1"/>
    <col min="10501" max="10501" width="10.28515625" style="247" bestFit="1" customWidth="1"/>
    <col min="10502" max="10502" width="9.140625" style="247" bestFit="1" customWidth="1"/>
    <col min="10503" max="10503" width="9.85546875" style="247" customWidth="1"/>
    <col min="10504" max="10504" width="8.140625" style="247" customWidth="1"/>
    <col min="10505" max="10505" width="11.28515625" style="247" bestFit="1" customWidth="1"/>
    <col min="10506" max="10506" width="9.140625" style="247" bestFit="1" customWidth="1"/>
    <col min="10507" max="10507" width="9.85546875" style="247" customWidth="1"/>
    <col min="10508" max="10508" width="8.140625" style="247" customWidth="1"/>
    <col min="10509" max="10509" width="11.28515625" style="247" bestFit="1" customWidth="1"/>
    <col min="10510" max="10510" width="10" style="247" customWidth="1"/>
    <col min="10511" max="10511" width="15" style="247" customWidth="1"/>
    <col min="10512" max="10752" width="9.140625" style="247"/>
    <col min="10753" max="10753" width="3.85546875" style="247" customWidth="1"/>
    <col min="10754" max="10754" width="61.42578125" style="247" customWidth="1"/>
    <col min="10755" max="10755" width="14" style="247" bestFit="1" customWidth="1"/>
    <col min="10756" max="10756" width="9.28515625" style="247" bestFit="1" customWidth="1"/>
    <col min="10757" max="10757" width="10.28515625" style="247" bestFit="1" customWidth="1"/>
    <col min="10758" max="10758" width="9.140625" style="247" bestFit="1" customWidth="1"/>
    <col min="10759" max="10759" width="9.85546875" style="247" customWidth="1"/>
    <col min="10760" max="10760" width="8.140625" style="247" customWidth="1"/>
    <col min="10761" max="10761" width="11.28515625" style="247" bestFit="1" customWidth="1"/>
    <col min="10762" max="10762" width="9.140625" style="247" bestFit="1" customWidth="1"/>
    <col min="10763" max="10763" width="9.85546875" style="247" customWidth="1"/>
    <col min="10764" max="10764" width="8.140625" style="247" customWidth="1"/>
    <col min="10765" max="10765" width="11.28515625" style="247" bestFit="1" customWidth="1"/>
    <col min="10766" max="10766" width="10" style="247" customWidth="1"/>
    <col min="10767" max="10767" width="15" style="247" customWidth="1"/>
    <col min="10768" max="11008" width="9.140625" style="247"/>
    <col min="11009" max="11009" width="3.85546875" style="247" customWidth="1"/>
    <col min="11010" max="11010" width="61.42578125" style="247" customWidth="1"/>
    <col min="11011" max="11011" width="14" style="247" bestFit="1" customWidth="1"/>
    <col min="11012" max="11012" width="9.28515625" style="247" bestFit="1" customWidth="1"/>
    <col min="11013" max="11013" width="10.28515625" style="247" bestFit="1" customWidth="1"/>
    <col min="11014" max="11014" width="9.140625" style="247" bestFit="1" customWidth="1"/>
    <col min="11015" max="11015" width="9.85546875" style="247" customWidth="1"/>
    <col min="11016" max="11016" width="8.140625" style="247" customWidth="1"/>
    <col min="11017" max="11017" width="11.28515625" style="247" bestFit="1" customWidth="1"/>
    <col min="11018" max="11018" width="9.140625" style="247" bestFit="1" customWidth="1"/>
    <col min="11019" max="11019" width="9.85546875" style="247" customWidth="1"/>
    <col min="11020" max="11020" width="8.140625" style="247" customWidth="1"/>
    <col min="11021" max="11021" width="11.28515625" style="247" bestFit="1" customWidth="1"/>
    <col min="11022" max="11022" width="10" style="247" customWidth="1"/>
    <col min="11023" max="11023" width="15" style="247" customWidth="1"/>
    <col min="11024" max="11264" width="9.140625" style="247"/>
    <col min="11265" max="11265" width="3.85546875" style="247" customWidth="1"/>
    <col min="11266" max="11266" width="61.42578125" style="247" customWidth="1"/>
    <col min="11267" max="11267" width="14" style="247" bestFit="1" customWidth="1"/>
    <col min="11268" max="11268" width="9.28515625" style="247" bestFit="1" customWidth="1"/>
    <col min="11269" max="11269" width="10.28515625" style="247" bestFit="1" customWidth="1"/>
    <col min="11270" max="11270" width="9.140625" style="247" bestFit="1" customWidth="1"/>
    <col min="11271" max="11271" width="9.85546875" style="247" customWidth="1"/>
    <col min="11272" max="11272" width="8.140625" style="247" customWidth="1"/>
    <col min="11273" max="11273" width="11.28515625" style="247" bestFit="1" customWidth="1"/>
    <col min="11274" max="11274" width="9.140625" style="247" bestFit="1" customWidth="1"/>
    <col min="11275" max="11275" width="9.85546875" style="247" customWidth="1"/>
    <col min="11276" max="11276" width="8.140625" style="247" customWidth="1"/>
    <col min="11277" max="11277" width="11.28515625" style="247" bestFit="1" customWidth="1"/>
    <col min="11278" max="11278" width="10" style="247" customWidth="1"/>
    <col min="11279" max="11279" width="15" style="247" customWidth="1"/>
    <col min="11280" max="11520" width="9.140625" style="247"/>
    <col min="11521" max="11521" width="3.85546875" style="247" customWidth="1"/>
    <col min="11522" max="11522" width="61.42578125" style="247" customWidth="1"/>
    <col min="11523" max="11523" width="14" style="247" bestFit="1" customWidth="1"/>
    <col min="11524" max="11524" width="9.28515625" style="247" bestFit="1" customWidth="1"/>
    <col min="11525" max="11525" width="10.28515625" style="247" bestFit="1" customWidth="1"/>
    <col min="11526" max="11526" width="9.140625" style="247" bestFit="1" customWidth="1"/>
    <col min="11527" max="11527" width="9.85546875" style="247" customWidth="1"/>
    <col min="11528" max="11528" width="8.140625" style="247" customWidth="1"/>
    <col min="11529" max="11529" width="11.28515625" style="247" bestFit="1" customWidth="1"/>
    <col min="11530" max="11530" width="9.140625" style="247" bestFit="1" customWidth="1"/>
    <col min="11531" max="11531" width="9.85546875" style="247" customWidth="1"/>
    <col min="11532" max="11532" width="8.140625" style="247" customWidth="1"/>
    <col min="11533" max="11533" width="11.28515625" style="247" bestFit="1" customWidth="1"/>
    <col min="11534" max="11534" width="10" style="247" customWidth="1"/>
    <col min="11535" max="11535" width="15" style="247" customWidth="1"/>
    <col min="11536" max="11776" width="9.140625" style="247"/>
    <col min="11777" max="11777" width="3.85546875" style="247" customWidth="1"/>
    <col min="11778" max="11778" width="61.42578125" style="247" customWidth="1"/>
    <col min="11779" max="11779" width="14" style="247" bestFit="1" customWidth="1"/>
    <col min="11780" max="11780" width="9.28515625" style="247" bestFit="1" customWidth="1"/>
    <col min="11781" max="11781" width="10.28515625" style="247" bestFit="1" customWidth="1"/>
    <col min="11782" max="11782" width="9.140625" style="247" bestFit="1" customWidth="1"/>
    <col min="11783" max="11783" width="9.85546875" style="247" customWidth="1"/>
    <col min="11784" max="11784" width="8.140625" style="247" customWidth="1"/>
    <col min="11785" max="11785" width="11.28515625" style="247" bestFit="1" customWidth="1"/>
    <col min="11786" max="11786" width="9.140625" style="247" bestFit="1" customWidth="1"/>
    <col min="11787" max="11787" width="9.85546875" style="247" customWidth="1"/>
    <col min="11788" max="11788" width="8.140625" style="247" customWidth="1"/>
    <col min="11789" max="11789" width="11.28515625" style="247" bestFit="1" customWidth="1"/>
    <col min="11790" max="11790" width="10" style="247" customWidth="1"/>
    <col min="11791" max="11791" width="15" style="247" customWidth="1"/>
    <col min="11792" max="12032" width="9.140625" style="247"/>
    <col min="12033" max="12033" width="3.85546875" style="247" customWidth="1"/>
    <col min="12034" max="12034" width="61.42578125" style="247" customWidth="1"/>
    <col min="12035" max="12035" width="14" style="247" bestFit="1" customWidth="1"/>
    <col min="12036" max="12036" width="9.28515625" style="247" bestFit="1" customWidth="1"/>
    <col min="12037" max="12037" width="10.28515625" style="247" bestFit="1" customWidth="1"/>
    <col min="12038" max="12038" width="9.140625" style="247" bestFit="1" customWidth="1"/>
    <col min="12039" max="12039" width="9.85546875" style="247" customWidth="1"/>
    <col min="12040" max="12040" width="8.140625" style="247" customWidth="1"/>
    <col min="12041" max="12041" width="11.28515625" style="247" bestFit="1" customWidth="1"/>
    <col min="12042" max="12042" width="9.140625" style="247" bestFit="1" customWidth="1"/>
    <col min="12043" max="12043" width="9.85546875" style="247" customWidth="1"/>
    <col min="12044" max="12044" width="8.140625" style="247" customWidth="1"/>
    <col min="12045" max="12045" width="11.28515625" style="247" bestFit="1" customWidth="1"/>
    <col min="12046" max="12046" width="10" style="247" customWidth="1"/>
    <col min="12047" max="12047" width="15" style="247" customWidth="1"/>
    <col min="12048" max="12288" width="9.140625" style="247"/>
    <col min="12289" max="12289" width="3.85546875" style="247" customWidth="1"/>
    <col min="12290" max="12290" width="61.42578125" style="247" customWidth="1"/>
    <col min="12291" max="12291" width="14" style="247" bestFit="1" customWidth="1"/>
    <col min="12292" max="12292" width="9.28515625" style="247" bestFit="1" customWidth="1"/>
    <col min="12293" max="12293" width="10.28515625" style="247" bestFit="1" customWidth="1"/>
    <col min="12294" max="12294" width="9.140625" style="247" bestFit="1" customWidth="1"/>
    <col min="12295" max="12295" width="9.85546875" style="247" customWidth="1"/>
    <col min="12296" max="12296" width="8.140625" style="247" customWidth="1"/>
    <col min="12297" max="12297" width="11.28515625" style="247" bestFit="1" customWidth="1"/>
    <col min="12298" max="12298" width="9.140625" style="247" bestFit="1" customWidth="1"/>
    <col min="12299" max="12299" width="9.85546875" style="247" customWidth="1"/>
    <col min="12300" max="12300" width="8.140625" style="247" customWidth="1"/>
    <col min="12301" max="12301" width="11.28515625" style="247" bestFit="1" customWidth="1"/>
    <col min="12302" max="12302" width="10" style="247" customWidth="1"/>
    <col min="12303" max="12303" width="15" style="247" customWidth="1"/>
    <col min="12304" max="12544" width="9.140625" style="247"/>
    <col min="12545" max="12545" width="3.85546875" style="247" customWidth="1"/>
    <col min="12546" max="12546" width="61.42578125" style="247" customWidth="1"/>
    <col min="12547" max="12547" width="14" style="247" bestFit="1" customWidth="1"/>
    <col min="12548" max="12548" width="9.28515625" style="247" bestFit="1" customWidth="1"/>
    <col min="12549" max="12549" width="10.28515625" style="247" bestFit="1" customWidth="1"/>
    <col min="12550" max="12550" width="9.140625" style="247" bestFit="1" customWidth="1"/>
    <col min="12551" max="12551" width="9.85546875" style="247" customWidth="1"/>
    <col min="12552" max="12552" width="8.140625" style="247" customWidth="1"/>
    <col min="12553" max="12553" width="11.28515625" style="247" bestFit="1" customWidth="1"/>
    <col min="12554" max="12554" width="9.140625" style="247" bestFit="1" customWidth="1"/>
    <col min="12555" max="12555" width="9.85546875" style="247" customWidth="1"/>
    <col min="12556" max="12556" width="8.140625" style="247" customWidth="1"/>
    <col min="12557" max="12557" width="11.28515625" style="247" bestFit="1" customWidth="1"/>
    <col min="12558" max="12558" width="10" style="247" customWidth="1"/>
    <col min="12559" max="12559" width="15" style="247" customWidth="1"/>
    <col min="12560" max="12800" width="9.140625" style="247"/>
    <col min="12801" max="12801" width="3.85546875" style="247" customWidth="1"/>
    <col min="12802" max="12802" width="61.42578125" style="247" customWidth="1"/>
    <col min="12803" max="12803" width="14" style="247" bestFit="1" customWidth="1"/>
    <col min="12804" max="12804" width="9.28515625" style="247" bestFit="1" customWidth="1"/>
    <col min="12805" max="12805" width="10.28515625" style="247" bestFit="1" customWidth="1"/>
    <col min="12806" max="12806" width="9.140625" style="247" bestFit="1" customWidth="1"/>
    <col min="12807" max="12807" width="9.85546875" style="247" customWidth="1"/>
    <col min="12808" max="12808" width="8.140625" style="247" customWidth="1"/>
    <col min="12809" max="12809" width="11.28515625" style="247" bestFit="1" customWidth="1"/>
    <col min="12810" max="12810" width="9.140625" style="247" bestFit="1" customWidth="1"/>
    <col min="12811" max="12811" width="9.85546875" style="247" customWidth="1"/>
    <col min="12812" max="12812" width="8.140625" style="247" customWidth="1"/>
    <col min="12813" max="12813" width="11.28515625" style="247" bestFit="1" customWidth="1"/>
    <col min="12814" max="12814" width="10" style="247" customWidth="1"/>
    <col min="12815" max="12815" width="15" style="247" customWidth="1"/>
    <col min="12816" max="13056" width="9.140625" style="247"/>
    <col min="13057" max="13057" width="3.85546875" style="247" customWidth="1"/>
    <col min="13058" max="13058" width="61.42578125" style="247" customWidth="1"/>
    <col min="13059" max="13059" width="14" style="247" bestFit="1" customWidth="1"/>
    <col min="13060" max="13060" width="9.28515625" style="247" bestFit="1" customWidth="1"/>
    <col min="13061" max="13061" width="10.28515625" style="247" bestFit="1" customWidth="1"/>
    <col min="13062" max="13062" width="9.140625" style="247" bestFit="1" customWidth="1"/>
    <col min="13063" max="13063" width="9.85546875" style="247" customWidth="1"/>
    <col min="13064" max="13064" width="8.140625" style="247" customWidth="1"/>
    <col min="13065" max="13065" width="11.28515625" style="247" bestFit="1" customWidth="1"/>
    <col min="13066" max="13066" width="9.140625" style="247" bestFit="1" customWidth="1"/>
    <col min="13067" max="13067" width="9.85546875" style="247" customWidth="1"/>
    <col min="13068" max="13068" width="8.140625" style="247" customWidth="1"/>
    <col min="13069" max="13069" width="11.28515625" style="247" bestFit="1" customWidth="1"/>
    <col min="13070" max="13070" width="10" style="247" customWidth="1"/>
    <col min="13071" max="13071" width="15" style="247" customWidth="1"/>
    <col min="13072" max="13312" width="9.140625" style="247"/>
    <col min="13313" max="13313" width="3.85546875" style="247" customWidth="1"/>
    <col min="13314" max="13314" width="61.42578125" style="247" customWidth="1"/>
    <col min="13315" max="13315" width="14" style="247" bestFit="1" customWidth="1"/>
    <col min="13316" max="13316" width="9.28515625" style="247" bestFit="1" customWidth="1"/>
    <col min="13317" max="13317" width="10.28515625" style="247" bestFit="1" customWidth="1"/>
    <col min="13318" max="13318" width="9.140625" style="247" bestFit="1" customWidth="1"/>
    <col min="13319" max="13319" width="9.85546875" style="247" customWidth="1"/>
    <col min="13320" max="13320" width="8.140625" style="247" customWidth="1"/>
    <col min="13321" max="13321" width="11.28515625" style="247" bestFit="1" customWidth="1"/>
    <col min="13322" max="13322" width="9.140625" style="247" bestFit="1" customWidth="1"/>
    <col min="13323" max="13323" width="9.85546875" style="247" customWidth="1"/>
    <col min="13324" max="13324" width="8.140625" style="247" customWidth="1"/>
    <col min="13325" max="13325" width="11.28515625" style="247" bestFit="1" customWidth="1"/>
    <col min="13326" max="13326" width="10" style="247" customWidth="1"/>
    <col min="13327" max="13327" width="15" style="247" customWidth="1"/>
    <col min="13328" max="13568" width="9.140625" style="247"/>
    <col min="13569" max="13569" width="3.85546875" style="247" customWidth="1"/>
    <col min="13570" max="13570" width="61.42578125" style="247" customWidth="1"/>
    <col min="13571" max="13571" width="14" style="247" bestFit="1" customWidth="1"/>
    <col min="13572" max="13572" width="9.28515625" style="247" bestFit="1" customWidth="1"/>
    <col min="13573" max="13573" width="10.28515625" style="247" bestFit="1" customWidth="1"/>
    <col min="13574" max="13574" width="9.140625" style="247" bestFit="1" customWidth="1"/>
    <col min="13575" max="13575" width="9.85546875" style="247" customWidth="1"/>
    <col min="13576" max="13576" width="8.140625" style="247" customWidth="1"/>
    <col min="13577" max="13577" width="11.28515625" style="247" bestFit="1" customWidth="1"/>
    <col min="13578" max="13578" width="9.140625" style="247" bestFit="1" customWidth="1"/>
    <col min="13579" max="13579" width="9.85546875" style="247" customWidth="1"/>
    <col min="13580" max="13580" width="8.140625" style="247" customWidth="1"/>
    <col min="13581" max="13581" width="11.28515625" style="247" bestFit="1" customWidth="1"/>
    <col min="13582" max="13582" width="10" style="247" customWidth="1"/>
    <col min="13583" max="13583" width="15" style="247" customWidth="1"/>
    <col min="13584" max="13824" width="9.140625" style="247"/>
    <col min="13825" max="13825" width="3.85546875" style="247" customWidth="1"/>
    <col min="13826" max="13826" width="61.42578125" style="247" customWidth="1"/>
    <col min="13827" max="13827" width="14" style="247" bestFit="1" customWidth="1"/>
    <col min="13828" max="13828" width="9.28515625" style="247" bestFit="1" customWidth="1"/>
    <col min="13829" max="13829" width="10.28515625" style="247" bestFit="1" customWidth="1"/>
    <col min="13830" max="13830" width="9.140625" style="247" bestFit="1" customWidth="1"/>
    <col min="13831" max="13831" width="9.85546875" style="247" customWidth="1"/>
    <col min="13832" max="13832" width="8.140625" style="247" customWidth="1"/>
    <col min="13833" max="13833" width="11.28515625" style="247" bestFit="1" customWidth="1"/>
    <col min="13834" max="13834" width="9.140625" style="247" bestFit="1" customWidth="1"/>
    <col min="13835" max="13835" width="9.85546875" style="247" customWidth="1"/>
    <col min="13836" max="13836" width="8.140625" style="247" customWidth="1"/>
    <col min="13837" max="13837" width="11.28515625" style="247" bestFit="1" customWidth="1"/>
    <col min="13838" max="13838" width="10" style="247" customWidth="1"/>
    <col min="13839" max="13839" width="15" style="247" customWidth="1"/>
    <col min="13840" max="14080" width="9.140625" style="247"/>
    <col min="14081" max="14081" width="3.85546875" style="247" customWidth="1"/>
    <col min="14082" max="14082" width="61.42578125" style="247" customWidth="1"/>
    <col min="14083" max="14083" width="14" style="247" bestFit="1" customWidth="1"/>
    <col min="14084" max="14084" width="9.28515625" style="247" bestFit="1" customWidth="1"/>
    <col min="14085" max="14085" width="10.28515625" style="247" bestFit="1" customWidth="1"/>
    <col min="14086" max="14086" width="9.140625" style="247" bestFit="1" customWidth="1"/>
    <col min="14087" max="14087" width="9.85546875" style="247" customWidth="1"/>
    <col min="14088" max="14088" width="8.140625" style="247" customWidth="1"/>
    <col min="14089" max="14089" width="11.28515625" style="247" bestFit="1" customWidth="1"/>
    <col min="14090" max="14090" width="9.140625" style="247" bestFit="1" customWidth="1"/>
    <col min="14091" max="14091" width="9.85546875" style="247" customWidth="1"/>
    <col min="14092" max="14092" width="8.140625" style="247" customWidth="1"/>
    <col min="14093" max="14093" width="11.28515625" style="247" bestFit="1" customWidth="1"/>
    <col min="14094" max="14094" width="10" style="247" customWidth="1"/>
    <col min="14095" max="14095" width="15" style="247" customWidth="1"/>
    <col min="14096" max="14336" width="9.140625" style="247"/>
    <col min="14337" max="14337" width="3.85546875" style="247" customWidth="1"/>
    <col min="14338" max="14338" width="61.42578125" style="247" customWidth="1"/>
    <col min="14339" max="14339" width="14" style="247" bestFit="1" customWidth="1"/>
    <col min="14340" max="14340" width="9.28515625" style="247" bestFit="1" customWidth="1"/>
    <col min="14341" max="14341" width="10.28515625" style="247" bestFit="1" customWidth="1"/>
    <col min="14342" max="14342" width="9.140625" style="247" bestFit="1" customWidth="1"/>
    <col min="14343" max="14343" width="9.85546875" style="247" customWidth="1"/>
    <col min="14344" max="14344" width="8.140625" style="247" customWidth="1"/>
    <col min="14345" max="14345" width="11.28515625" style="247" bestFit="1" customWidth="1"/>
    <col min="14346" max="14346" width="9.140625" style="247" bestFit="1" customWidth="1"/>
    <col min="14347" max="14347" width="9.85546875" style="247" customWidth="1"/>
    <col min="14348" max="14348" width="8.140625" style="247" customWidth="1"/>
    <col min="14349" max="14349" width="11.28515625" style="247" bestFit="1" customWidth="1"/>
    <col min="14350" max="14350" width="10" style="247" customWidth="1"/>
    <col min="14351" max="14351" width="15" style="247" customWidth="1"/>
    <col min="14352" max="14592" width="9.140625" style="247"/>
    <col min="14593" max="14593" width="3.85546875" style="247" customWidth="1"/>
    <col min="14594" max="14594" width="61.42578125" style="247" customWidth="1"/>
    <col min="14595" max="14595" width="14" style="247" bestFit="1" customWidth="1"/>
    <col min="14596" max="14596" width="9.28515625" style="247" bestFit="1" customWidth="1"/>
    <col min="14597" max="14597" width="10.28515625" style="247" bestFit="1" customWidth="1"/>
    <col min="14598" max="14598" width="9.140625" style="247" bestFit="1" customWidth="1"/>
    <col min="14599" max="14599" width="9.85546875" style="247" customWidth="1"/>
    <col min="14600" max="14600" width="8.140625" style="247" customWidth="1"/>
    <col min="14601" max="14601" width="11.28515625" style="247" bestFit="1" customWidth="1"/>
    <col min="14602" max="14602" width="9.140625" style="247" bestFit="1" customWidth="1"/>
    <col min="14603" max="14603" width="9.85546875" style="247" customWidth="1"/>
    <col min="14604" max="14604" width="8.140625" style="247" customWidth="1"/>
    <col min="14605" max="14605" width="11.28515625" style="247" bestFit="1" customWidth="1"/>
    <col min="14606" max="14606" width="10" style="247" customWidth="1"/>
    <col min="14607" max="14607" width="15" style="247" customWidth="1"/>
    <col min="14608" max="14848" width="9.140625" style="247"/>
    <col min="14849" max="14849" width="3.85546875" style="247" customWidth="1"/>
    <col min="14850" max="14850" width="61.42578125" style="247" customWidth="1"/>
    <col min="14851" max="14851" width="14" style="247" bestFit="1" customWidth="1"/>
    <col min="14852" max="14852" width="9.28515625" style="247" bestFit="1" customWidth="1"/>
    <col min="14853" max="14853" width="10.28515625" style="247" bestFit="1" customWidth="1"/>
    <col min="14854" max="14854" width="9.140625" style="247" bestFit="1" customWidth="1"/>
    <col min="14855" max="14855" width="9.85546875" style="247" customWidth="1"/>
    <col min="14856" max="14856" width="8.140625" style="247" customWidth="1"/>
    <col min="14857" max="14857" width="11.28515625" style="247" bestFit="1" customWidth="1"/>
    <col min="14858" max="14858" width="9.140625" style="247" bestFit="1" customWidth="1"/>
    <col min="14859" max="14859" width="9.85546875" style="247" customWidth="1"/>
    <col min="14860" max="14860" width="8.140625" style="247" customWidth="1"/>
    <col min="14861" max="14861" width="11.28515625" style="247" bestFit="1" customWidth="1"/>
    <col min="14862" max="14862" width="10" style="247" customWidth="1"/>
    <col min="14863" max="14863" width="15" style="247" customWidth="1"/>
    <col min="14864" max="15104" width="9.140625" style="247"/>
    <col min="15105" max="15105" width="3.85546875" style="247" customWidth="1"/>
    <col min="15106" max="15106" width="61.42578125" style="247" customWidth="1"/>
    <col min="15107" max="15107" width="14" style="247" bestFit="1" customWidth="1"/>
    <col min="15108" max="15108" width="9.28515625" style="247" bestFit="1" customWidth="1"/>
    <col min="15109" max="15109" width="10.28515625" style="247" bestFit="1" customWidth="1"/>
    <col min="15110" max="15110" width="9.140625" style="247" bestFit="1" customWidth="1"/>
    <col min="15111" max="15111" width="9.85546875" style="247" customWidth="1"/>
    <col min="15112" max="15112" width="8.140625" style="247" customWidth="1"/>
    <col min="15113" max="15113" width="11.28515625" style="247" bestFit="1" customWidth="1"/>
    <col min="15114" max="15114" width="9.140625" style="247" bestFit="1" customWidth="1"/>
    <col min="15115" max="15115" width="9.85546875" style="247" customWidth="1"/>
    <col min="15116" max="15116" width="8.140625" style="247" customWidth="1"/>
    <col min="15117" max="15117" width="11.28515625" style="247" bestFit="1" customWidth="1"/>
    <col min="15118" max="15118" width="10" style="247" customWidth="1"/>
    <col min="15119" max="15119" width="15" style="247" customWidth="1"/>
    <col min="15120" max="15360" width="9.140625" style="247"/>
    <col min="15361" max="15361" width="3.85546875" style="247" customWidth="1"/>
    <col min="15362" max="15362" width="61.42578125" style="247" customWidth="1"/>
    <col min="15363" max="15363" width="14" style="247" bestFit="1" customWidth="1"/>
    <col min="15364" max="15364" width="9.28515625" style="247" bestFit="1" customWidth="1"/>
    <col min="15365" max="15365" width="10.28515625" style="247" bestFit="1" customWidth="1"/>
    <col min="15366" max="15366" width="9.140625" style="247" bestFit="1" customWidth="1"/>
    <col min="15367" max="15367" width="9.85546875" style="247" customWidth="1"/>
    <col min="15368" max="15368" width="8.140625" style="247" customWidth="1"/>
    <col min="15369" max="15369" width="11.28515625" style="247" bestFit="1" customWidth="1"/>
    <col min="15370" max="15370" width="9.140625" style="247" bestFit="1" customWidth="1"/>
    <col min="15371" max="15371" width="9.85546875" style="247" customWidth="1"/>
    <col min="15372" max="15372" width="8.140625" style="247" customWidth="1"/>
    <col min="15373" max="15373" width="11.28515625" style="247" bestFit="1" customWidth="1"/>
    <col min="15374" max="15374" width="10" style="247" customWidth="1"/>
    <col min="15375" max="15375" width="15" style="247" customWidth="1"/>
    <col min="15376" max="15616" width="9.140625" style="247"/>
    <col min="15617" max="15617" width="3.85546875" style="247" customWidth="1"/>
    <col min="15618" max="15618" width="61.42578125" style="247" customWidth="1"/>
    <col min="15619" max="15619" width="14" style="247" bestFit="1" customWidth="1"/>
    <col min="15620" max="15620" width="9.28515625" style="247" bestFit="1" customWidth="1"/>
    <col min="15621" max="15621" width="10.28515625" style="247" bestFit="1" customWidth="1"/>
    <col min="15622" max="15622" width="9.140625" style="247" bestFit="1" customWidth="1"/>
    <col min="15623" max="15623" width="9.85546875" style="247" customWidth="1"/>
    <col min="15624" max="15624" width="8.140625" style="247" customWidth="1"/>
    <col min="15625" max="15625" width="11.28515625" style="247" bestFit="1" customWidth="1"/>
    <col min="15626" max="15626" width="9.140625" style="247" bestFit="1" customWidth="1"/>
    <col min="15627" max="15627" width="9.85546875" style="247" customWidth="1"/>
    <col min="15628" max="15628" width="8.140625" style="247" customWidth="1"/>
    <col min="15629" max="15629" width="11.28515625" style="247" bestFit="1" customWidth="1"/>
    <col min="15630" max="15630" width="10" style="247" customWidth="1"/>
    <col min="15631" max="15631" width="15" style="247" customWidth="1"/>
    <col min="15632" max="15872" width="9.140625" style="247"/>
    <col min="15873" max="15873" width="3.85546875" style="247" customWidth="1"/>
    <col min="15874" max="15874" width="61.42578125" style="247" customWidth="1"/>
    <col min="15875" max="15875" width="14" style="247" bestFit="1" customWidth="1"/>
    <col min="15876" max="15876" width="9.28515625" style="247" bestFit="1" customWidth="1"/>
    <col min="15877" max="15877" width="10.28515625" style="247" bestFit="1" customWidth="1"/>
    <col min="15878" max="15878" width="9.140625" style="247" bestFit="1" customWidth="1"/>
    <col min="15879" max="15879" width="9.85546875" style="247" customWidth="1"/>
    <col min="15880" max="15880" width="8.140625" style="247" customWidth="1"/>
    <col min="15881" max="15881" width="11.28515625" style="247" bestFit="1" customWidth="1"/>
    <col min="15882" max="15882" width="9.140625" style="247" bestFit="1" customWidth="1"/>
    <col min="15883" max="15883" width="9.85546875" style="247" customWidth="1"/>
    <col min="15884" max="15884" width="8.140625" style="247" customWidth="1"/>
    <col min="15885" max="15885" width="11.28515625" style="247" bestFit="1" customWidth="1"/>
    <col min="15886" max="15886" width="10" style="247" customWidth="1"/>
    <col min="15887" max="15887" width="15" style="247" customWidth="1"/>
    <col min="15888" max="16128" width="9.140625" style="247"/>
    <col min="16129" max="16129" width="3.85546875" style="247" customWidth="1"/>
    <col min="16130" max="16130" width="61.42578125" style="247" customWidth="1"/>
    <col min="16131" max="16131" width="14" style="247" bestFit="1" customWidth="1"/>
    <col min="16132" max="16132" width="9.28515625" style="247" bestFit="1" customWidth="1"/>
    <col min="16133" max="16133" width="10.28515625" style="247" bestFit="1" customWidth="1"/>
    <col min="16134" max="16134" width="9.140625" style="247" bestFit="1" customWidth="1"/>
    <col min="16135" max="16135" width="9.85546875" style="247" customWidth="1"/>
    <col min="16136" max="16136" width="8.140625" style="247" customWidth="1"/>
    <col min="16137" max="16137" width="11.28515625" style="247" bestFit="1" customWidth="1"/>
    <col min="16138" max="16138" width="9.140625" style="247" bestFit="1" customWidth="1"/>
    <col min="16139" max="16139" width="9.85546875" style="247" customWidth="1"/>
    <col min="16140" max="16140" width="8.140625" style="247" customWidth="1"/>
    <col min="16141" max="16141" width="11.28515625" style="247" bestFit="1" customWidth="1"/>
    <col min="16142" max="16142" width="10" style="247" customWidth="1"/>
    <col min="16143" max="16143" width="15" style="247" customWidth="1"/>
    <col min="16144" max="16384" width="9.140625" style="247"/>
  </cols>
  <sheetData>
    <row r="1" spans="1:15" s="242" customFormat="1">
      <c r="A1" s="241" t="s">
        <v>282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s="242" customFormat="1">
      <c r="A2" s="241" t="s">
        <v>85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</row>
    <row r="3" spans="1:15" s="242" customFormat="1">
      <c r="A3" s="243" t="s">
        <v>163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5" s="242" customFormat="1">
      <c r="A4" s="243" t="s">
        <v>158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5" s="242" customFormat="1">
      <c r="A5" s="243" t="s">
        <v>162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5" s="242" customFormat="1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5" s="245" customFormat="1">
      <c r="A7" s="503" t="s">
        <v>28</v>
      </c>
      <c r="B7" s="503" t="s">
        <v>5</v>
      </c>
      <c r="C7" s="244" t="s">
        <v>86</v>
      </c>
      <c r="D7" s="244"/>
      <c r="E7" s="244"/>
      <c r="F7" s="244"/>
      <c r="G7" s="244" t="s">
        <v>87</v>
      </c>
      <c r="H7" s="244"/>
      <c r="I7" s="244"/>
      <c r="J7" s="244"/>
      <c r="K7" s="244" t="s">
        <v>88</v>
      </c>
      <c r="L7" s="244"/>
      <c r="M7" s="244"/>
      <c r="N7" s="244"/>
      <c r="O7" s="504" t="s">
        <v>22</v>
      </c>
    </row>
    <row r="8" spans="1:15" s="245" customFormat="1" ht="61.5" customHeight="1">
      <c r="A8" s="503"/>
      <c r="B8" s="503"/>
      <c r="C8" s="246" t="s">
        <v>89</v>
      </c>
      <c r="D8" s="246" t="s">
        <v>195</v>
      </c>
      <c r="E8" s="246" t="s">
        <v>82</v>
      </c>
      <c r="F8" s="246" t="s">
        <v>22</v>
      </c>
      <c r="G8" s="246" t="s">
        <v>90</v>
      </c>
      <c r="H8" s="246" t="s">
        <v>195</v>
      </c>
      <c r="I8" s="246" t="s">
        <v>82</v>
      </c>
      <c r="J8" s="246" t="s">
        <v>22</v>
      </c>
      <c r="K8" s="246" t="s">
        <v>90</v>
      </c>
      <c r="L8" s="246" t="s">
        <v>195</v>
      </c>
      <c r="M8" s="246" t="s">
        <v>82</v>
      </c>
      <c r="N8" s="246" t="s">
        <v>22</v>
      </c>
      <c r="O8" s="505"/>
    </row>
    <row r="9" spans="1:15">
      <c r="A9" s="283">
        <v>1</v>
      </c>
      <c r="B9" s="284" t="s">
        <v>83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6">
        <f t="shared" ref="O9" si="0">F9+J9+N9</f>
        <v>0</v>
      </c>
    </row>
    <row r="10" spans="1:15">
      <c r="A10" s="287">
        <v>2</v>
      </c>
      <c r="B10" s="288" t="s">
        <v>196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90">
        <f t="shared" ref="O10:O11" si="1">F10+J10+N10</f>
        <v>0</v>
      </c>
    </row>
    <row r="11" spans="1:15">
      <c r="A11" s="291">
        <v>3</v>
      </c>
      <c r="B11" s="292" t="s">
        <v>196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4">
        <f t="shared" si="1"/>
        <v>0</v>
      </c>
    </row>
    <row r="12" spans="1:15">
      <c r="A12" s="506" t="s">
        <v>76</v>
      </c>
      <c r="B12" s="506"/>
      <c r="C12" s="88"/>
      <c r="D12" s="88">
        <f>SUM(D9:D9)</f>
        <v>0</v>
      </c>
      <c r="E12" s="88">
        <f>SUM(E9:E9)</f>
        <v>0</v>
      </c>
      <c r="F12" s="88">
        <f>SUM(F9:F9)</f>
        <v>0</v>
      </c>
      <c r="G12" s="88"/>
      <c r="H12" s="88">
        <f>SUM(H9:H9)</f>
        <v>0</v>
      </c>
      <c r="I12" s="88">
        <f>SUM(I9:I9)</f>
        <v>0</v>
      </c>
      <c r="J12" s="88">
        <f>SUM(J9:J9)</f>
        <v>0</v>
      </c>
      <c r="K12" s="88"/>
      <c r="L12" s="88">
        <f>SUM(L9:L9)</f>
        <v>0</v>
      </c>
      <c r="M12" s="88">
        <f>SUM(M9:M9)</f>
        <v>0</v>
      </c>
      <c r="N12" s="88">
        <f>SUM(N9:N9)</f>
        <v>0</v>
      </c>
      <c r="O12" s="250">
        <f>SUM(C12:N12)</f>
        <v>0</v>
      </c>
    </row>
    <row r="13" spans="1:15">
      <c r="O13" s="251">
        <f>SUM(O9:O9)</f>
        <v>0</v>
      </c>
    </row>
    <row r="19" spans="1:15" s="248" customFormat="1">
      <c r="A19" s="247"/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</row>
    <row r="23" spans="1:15" s="249" customFormat="1">
      <c r="A23" s="247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</row>
    <row r="26" spans="1:15" s="252" customFormat="1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</row>
    <row r="28" spans="1:15" s="248" customFormat="1">
      <c r="A28" s="247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</row>
    <row r="30" spans="1:15" s="248" customFormat="1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</row>
    <row r="32" spans="1:15" s="252" customFormat="1" ht="21" customHeight="1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</row>
  </sheetData>
  <mergeCells count="4">
    <mergeCell ref="A7:A8"/>
    <mergeCell ref="B7:B8"/>
    <mergeCell ref="O7:O8"/>
    <mergeCell ref="A12:B12"/>
  </mergeCells>
  <printOptions horizontalCentered="1"/>
  <pageMargins left="0.70866141732283472" right="0.31496062992125984" top="0.78740157480314965" bottom="0.74803149606299213" header="0.31496062992125984" footer="0.31496062992125984"/>
  <pageSetup paperSize="9" scale="71" orientation="landscape" r:id="rId1"/>
  <headerFooter>
    <oddFooter>&amp;C&amp;P/&amp;N&amp;R&amp;A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8"/>
  <sheetViews>
    <sheetView view="pageBreakPreview" zoomScaleSheetLayoutView="100" workbookViewId="0">
      <selection activeCell="N7" sqref="N7"/>
    </sheetView>
  </sheetViews>
  <sheetFormatPr defaultRowHeight="18.75"/>
  <cols>
    <col min="1" max="1" width="6.5703125" style="6" customWidth="1"/>
    <col min="2" max="2" width="39.140625" style="6" bestFit="1" customWidth="1"/>
    <col min="3" max="5" width="14.85546875" style="6" customWidth="1"/>
    <col min="6" max="8" width="13.7109375" style="6" customWidth="1"/>
    <col min="9" max="9" width="14.42578125" style="6" customWidth="1"/>
    <col min="10" max="10" width="10.85546875" style="6" customWidth="1"/>
    <col min="11" max="16384" width="9.140625" style="6"/>
  </cols>
  <sheetData>
    <row r="1" spans="1:10" ht="23.25">
      <c r="A1" s="1" t="s">
        <v>282</v>
      </c>
      <c r="B1" s="10"/>
      <c r="C1" s="30"/>
      <c r="D1" s="30"/>
      <c r="E1" s="30"/>
      <c r="F1" s="30"/>
      <c r="G1" s="30"/>
      <c r="H1" s="30"/>
      <c r="I1" s="30"/>
      <c r="J1" s="30"/>
    </row>
    <row r="2" spans="1:10" ht="23.25">
      <c r="A2" s="1" t="s">
        <v>16</v>
      </c>
      <c r="B2" s="10"/>
      <c r="C2" s="30"/>
      <c r="D2" s="30"/>
      <c r="E2" s="30"/>
      <c r="F2" s="30"/>
      <c r="G2" s="30"/>
      <c r="H2" s="30"/>
      <c r="I2" s="30"/>
      <c r="J2" s="30"/>
    </row>
    <row r="3" spans="1:10" ht="23.25">
      <c r="A3" s="1" t="s">
        <v>158</v>
      </c>
      <c r="B3" s="10"/>
      <c r="C3" s="30"/>
      <c r="D3" s="30"/>
      <c r="E3" s="30"/>
      <c r="F3" s="30"/>
      <c r="G3" s="30"/>
      <c r="H3" s="30"/>
      <c r="I3" s="30"/>
      <c r="J3" s="30"/>
    </row>
    <row r="4" spans="1:10" ht="23.25">
      <c r="A4" s="1" t="s">
        <v>159</v>
      </c>
      <c r="B4" s="10"/>
      <c r="C4" s="30"/>
      <c r="D4" s="30"/>
      <c r="E4" s="30"/>
      <c r="F4" s="30"/>
      <c r="G4" s="30"/>
      <c r="H4" s="30"/>
      <c r="I4" s="30"/>
      <c r="J4" s="30"/>
    </row>
    <row r="5" spans="1:10" ht="23.25">
      <c r="A5" s="1"/>
      <c r="B5" s="10"/>
      <c r="C5" s="30"/>
      <c r="D5" s="30"/>
      <c r="E5" s="30"/>
      <c r="F5" s="30"/>
      <c r="G5" s="30"/>
      <c r="H5" s="30"/>
      <c r="I5" s="30"/>
      <c r="J5" s="30"/>
    </row>
    <row r="6" spans="1:10" ht="21" customHeight="1">
      <c r="A6" s="492" t="s">
        <v>28</v>
      </c>
      <c r="B6" s="492" t="s">
        <v>29</v>
      </c>
      <c r="C6" s="494" t="s">
        <v>18</v>
      </c>
      <c r="D6" s="495"/>
      <c r="E6" s="495"/>
      <c r="F6" s="495"/>
      <c r="G6" s="495"/>
      <c r="H6" s="495"/>
      <c r="I6" s="456" t="s">
        <v>22</v>
      </c>
      <c r="J6" s="456" t="s">
        <v>137</v>
      </c>
    </row>
    <row r="7" spans="1:10" s="8" customFormat="1" ht="56.25">
      <c r="A7" s="507"/>
      <c r="B7" s="507"/>
      <c r="C7" s="298" t="s">
        <v>30</v>
      </c>
      <c r="D7" s="298" t="s">
        <v>148</v>
      </c>
      <c r="E7" s="298" t="s">
        <v>152</v>
      </c>
      <c r="F7" s="298" t="s">
        <v>73</v>
      </c>
      <c r="G7" s="253" t="s">
        <v>20</v>
      </c>
      <c r="H7" s="253" t="s">
        <v>21</v>
      </c>
      <c r="I7" s="457"/>
      <c r="J7" s="457"/>
    </row>
    <row r="8" spans="1:10">
      <c r="A8" s="183">
        <v>1</v>
      </c>
      <c r="B8" s="184" t="s">
        <v>204</v>
      </c>
      <c r="C8" s="182">
        <f>SUM(C9:C11)</f>
        <v>0</v>
      </c>
      <c r="D8" s="182">
        <f t="shared" ref="D8:I8" si="0">SUM(D9:D11)</f>
        <v>0</v>
      </c>
      <c r="E8" s="182">
        <f t="shared" si="0"/>
        <v>0</v>
      </c>
      <c r="F8" s="182">
        <f t="shared" si="0"/>
        <v>0</v>
      </c>
      <c r="G8" s="182">
        <f t="shared" si="0"/>
        <v>0</v>
      </c>
      <c r="H8" s="182">
        <f t="shared" si="0"/>
        <v>0</v>
      </c>
      <c r="I8" s="182">
        <f t="shared" si="0"/>
        <v>0</v>
      </c>
      <c r="J8" s="182"/>
    </row>
    <row r="9" spans="1:10" s="264" customFormat="1" ht="27.75" customHeight="1">
      <c r="A9" s="299">
        <v>1.1000000000000001</v>
      </c>
      <c r="B9" s="178" t="s">
        <v>173</v>
      </c>
      <c r="C9" s="300"/>
      <c r="D9" s="300"/>
      <c r="E9" s="300"/>
      <c r="F9" s="300"/>
      <c r="G9" s="300"/>
      <c r="H9" s="300"/>
      <c r="I9" s="301">
        <f>SUM(C9:H9)</f>
        <v>0</v>
      </c>
      <c r="J9" s="301"/>
    </row>
    <row r="10" spans="1:10" s="264" customFormat="1" ht="27.75" customHeight="1">
      <c r="A10" s="299">
        <v>1.2</v>
      </c>
      <c r="B10" s="178" t="s">
        <v>173</v>
      </c>
      <c r="C10" s="300"/>
      <c r="D10" s="300"/>
      <c r="E10" s="300"/>
      <c r="F10" s="300"/>
      <c r="G10" s="300"/>
      <c r="H10" s="300"/>
      <c r="I10" s="301">
        <f t="shared" ref="I10:I11" si="1">SUM(C10:H10)</f>
        <v>0</v>
      </c>
      <c r="J10" s="301"/>
    </row>
    <row r="11" spans="1:10" s="264" customFormat="1" ht="27.75" customHeight="1">
      <c r="A11" s="299">
        <v>1.3</v>
      </c>
      <c r="B11" s="178" t="s">
        <v>173</v>
      </c>
      <c r="C11" s="300"/>
      <c r="D11" s="300"/>
      <c r="E11" s="300"/>
      <c r="F11" s="300"/>
      <c r="G11" s="300"/>
      <c r="H11" s="300"/>
      <c r="I11" s="301">
        <f t="shared" si="1"/>
        <v>0</v>
      </c>
      <c r="J11" s="301"/>
    </row>
    <row r="12" spans="1:10">
      <c r="A12" s="183">
        <v>2</v>
      </c>
      <c r="B12" s="184" t="s">
        <v>212</v>
      </c>
      <c r="C12" s="182">
        <f>C13+C14+C15+C18</f>
        <v>0</v>
      </c>
      <c r="D12" s="182">
        <f t="shared" ref="D12:J12" si="2">D13+D14+D15+D18</f>
        <v>0</v>
      </c>
      <c r="E12" s="182">
        <f t="shared" si="2"/>
        <v>0</v>
      </c>
      <c r="F12" s="182">
        <f t="shared" si="2"/>
        <v>0</v>
      </c>
      <c r="G12" s="182">
        <f t="shared" si="2"/>
        <v>0</v>
      </c>
      <c r="H12" s="182">
        <f t="shared" si="2"/>
        <v>0</v>
      </c>
      <c r="I12" s="182">
        <f t="shared" si="2"/>
        <v>0</v>
      </c>
      <c r="J12" s="182">
        <f t="shared" si="2"/>
        <v>0</v>
      </c>
    </row>
    <row r="13" spans="1:10" ht="56.25">
      <c r="A13" s="220">
        <v>2.1</v>
      </c>
      <c r="B13" s="221" t="s">
        <v>154</v>
      </c>
      <c r="C13" s="222"/>
      <c r="D13" s="222"/>
      <c r="E13" s="222"/>
      <c r="F13" s="222"/>
      <c r="G13" s="222"/>
      <c r="H13" s="222"/>
      <c r="I13" s="222"/>
      <c r="J13" s="222"/>
    </row>
    <row r="14" spans="1:10" ht="56.25">
      <c r="A14" s="223">
        <v>2.2000000000000002</v>
      </c>
      <c r="B14" s="224" t="s">
        <v>155</v>
      </c>
      <c r="C14" s="225"/>
      <c r="D14" s="225"/>
      <c r="E14" s="225"/>
      <c r="F14" s="225"/>
      <c r="G14" s="225"/>
      <c r="H14" s="225"/>
      <c r="I14" s="225"/>
      <c r="J14" s="225"/>
    </row>
    <row r="15" spans="1:10" ht="75">
      <c r="A15" s="223">
        <v>2.2999999999999998</v>
      </c>
      <c r="B15" s="224" t="s">
        <v>156</v>
      </c>
      <c r="C15" s="225">
        <f>C16+C17</f>
        <v>0</v>
      </c>
      <c r="D15" s="225">
        <f t="shared" ref="D15:J15" si="3">D16+D17</f>
        <v>0</v>
      </c>
      <c r="E15" s="225">
        <f t="shared" si="3"/>
        <v>0</v>
      </c>
      <c r="F15" s="225">
        <f t="shared" si="3"/>
        <v>0</v>
      </c>
      <c r="G15" s="225">
        <f t="shared" si="3"/>
        <v>0</v>
      </c>
      <c r="H15" s="225">
        <f t="shared" si="3"/>
        <v>0</v>
      </c>
      <c r="I15" s="225">
        <f t="shared" si="3"/>
        <v>0</v>
      </c>
      <c r="J15" s="225">
        <f t="shared" si="3"/>
        <v>0</v>
      </c>
    </row>
    <row r="16" spans="1:10">
      <c r="A16" s="223"/>
      <c r="B16" s="32" t="s">
        <v>209</v>
      </c>
      <c r="C16" s="225"/>
      <c r="D16" s="225"/>
      <c r="E16" s="225"/>
      <c r="F16" s="225"/>
      <c r="G16" s="225"/>
      <c r="H16" s="225"/>
      <c r="I16" s="225"/>
      <c r="J16" s="225"/>
    </row>
    <row r="17" spans="1:10">
      <c r="A17" s="223"/>
      <c r="B17" s="32" t="s">
        <v>210</v>
      </c>
      <c r="C17" s="225"/>
      <c r="D17" s="225"/>
      <c r="E17" s="225"/>
      <c r="F17" s="225"/>
      <c r="G17" s="225"/>
      <c r="H17" s="225"/>
      <c r="I17" s="225"/>
      <c r="J17" s="225"/>
    </row>
    <row r="18" spans="1:10" ht="56.25">
      <c r="A18" s="226">
        <v>2.4</v>
      </c>
      <c r="B18" s="179" t="s">
        <v>157</v>
      </c>
      <c r="C18" s="227"/>
      <c r="D18" s="227"/>
      <c r="E18" s="227"/>
      <c r="F18" s="227"/>
      <c r="G18" s="227"/>
      <c r="H18" s="227"/>
      <c r="I18" s="227"/>
      <c r="J18" s="227"/>
    </row>
  </sheetData>
  <mergeCells count="5">
    <mergeCell ref="A6:A7"/>
    <mergeCell ref="B6:B7"/>
    <mergeCell ref="C6:H6"/>
    <mergeCell ref="I6:I7"/>
    <mergeCell ref="J6:J7"/>
  </mergeCells>
  <printOptions horizontalCentered="1"/>
  <pageMargins left="0.51181102362204722" right="0.15748031496062992" top="0.47244094488188981" bottom="0.23622047244094491" header="0.15748031496062992" footer="0.15748031496062992"/>
  <pageSetup paperSize="9" scale="8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D9B0-4C23-461C-AD94-BA4AA706B62E}">
  <sheetPr>
    <tabColor rgb="FF00B0F0"/>
  </sheetPr>
  <dimension ref="A1:IV34"/>
  <sheetViews>
    <sheetView view="pageBreakPreview" zoomScaleNormal="100" zoomScaleSheetLayoutView="100" workbookViewId="0">
      <selection activeCell="G20" sqref="G20"/>
    </sheetView>
  </sheetViews>
  <sheetFormatPr defaultRowHeight="18.75"/>
  <cols>
    <col min="1" max="1" width="6.28515625" style="72" customWidth="1"/>
    <col min="2" max="2" width="74" style="71" customWidth="1"/>
    <col min="3" max="3" width="15.28515625" style="73" customWidth="1"/>
    <col min="4" max="4" width="6.140625" style="73" bestFit="1" customWidth="1"/>
    <col min="5" max="5" width="7.5703125" style="73" bestFit="1" customWidth="1"/>
    <col min="6" max="6" width="18" style="73" bestFit="1" customWidth="1"/>
    <col min="7" max="7" width="11.85546875" style="73" customWidth="1"/>
    <col min="8" max="8" width="11.28515625" style="73" customWidth="1"/>
    <col min="9" max="9" width="24" style="71" bestFit="1" customWidth="1"/>
    <col min="10" max="10" width="18.5703125" style="71" bestFit="1" customWidth="1"/>
    <col min="11" max="11" width="19.140625" style="71" customWidth="1"/>
    <col min="12" max="12" width="10.85546875" style="73" customWidth="1"/>
    <col min="13" max="16384" width="9.140625" style="71"/>
  </cols>
  <sheetData>
    <row r="1" spans="1:256" ht="21">
      <c r="A1" s="61" t="s">
        <v>309</v>
      </c>
      <c r="B1" s="58"/>
      <c r="C1" s="59"/>
      <c r="D1" s="59"/>
      <c r="E1" s="59"/>
      <c r="F1" s="59"/>
      <c r="G1" s="59"/>
      <c r="H1" s="59"/>
      <c r="I1" s="58"/>
      <c r="J1" s="58"/>
      <c r="K1" s="58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21">
      <c r="A2" s="61" t="s">
        <v>58</v>
      </c>
      <c r="B2" s="58"/>
      <c r="C2" s="59"/>
      <c r="D2" s="59"/>
      <c r="E2" s="59"/>
      <c r="F2" s="59"/>
      <c r="G2" s="59"/>
      <c r="H2" s="59"/>
      <c r="I2" s="58"/>
      <c r="J2" s="58"/>
      <c r="K2" s="58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21">
      <c r="A3" s="517" t="s">
        <v>311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</row>
    <row r="4" spans="1:256" ht="21">
      <c r="A4" s="228" t="s">
        <v>160</v>
      </c>
      <c r="B4" s="399"/>
      <c r="C4" s="402" t="s">
        <v>205</v>
      </c>
      <c r="D4" s="399"/>
      <c r="E4" s="399"/>
      <c r="F4" s="91" t="s">
        <v>256</v>
      </c>
      <c r="G4" s="399"/>
      <c r="H4" s="399"/>
      <c r="I4" s="91" t="s">
        <v>206</v>
      </c>
      <c r="J4" s="399"/>
      <c r="K4" s="302"/>
      <c r="L4" s="39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</row>
    <row r="5" spans="1:256" ht="23.25">
      <c r="A5" s="229" t="s">
        <v>161</v>
      </c>
      <c r="B5" s="399"/>
      <c r="C5" s="90"/>
      <c r="D5" s="399"/>
      <c r="E5" s="399"/>
      <c r="F5" s="91" t="s">
        <v>257</v>
      </c>
      <c r="G5" s="399"/>
      <c r="H5" s="399"/>
      <c r="I5" s="406" t="s">
        <v>207</v>
      </c>
      <c r="J5" s="399"/>
      <c r="K5" s="399"/>
      <c r="L5" s="399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pans="1:256" ht="21">
      <c r="A6" s="93"/>
      <c r="B6" s="93"/>
      <c r="C6" s="93"/>
      <c r="D6" s="93"/>
      <c r="E6" s="93"/>
      <c r="F6" s="302" t="s">
        <v>261</v>
      </c>
      <c r="G6" s="93"/>
      <c r="H6" s="93"/>
      <c r="I6" s="302"/>
      <c r="J6" s="93"/>
      <c r="K6" s="93"/>
      <c r="L6" s="93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>
      <c r="A7" s="509" t="s">
        <v>28</v>
      </c>
      <c r="B7" s="509" t="s">
        <v>55</v>
      </c>
      <c r="C7" s="63" t="s">
        <v>50</v>
      </c>
      <c r="D7" s="512" t="s">
        <v>49</v>
      </c>
      <c r="E7" s="512"/>
      <c r="F7" s="513" t="s">
        <v>54</v>
      </c>
      <c r="G7" s="513" t="s">
        <v>59</v>
      </c>
      <c r="H7" s="513" t="s">
        <v>60</v>
      </c>
      <c r="I7" s="509" t="s">
        <v>53</v>
      </c>
      <c r="J7" s="509" t="s">
        <v>57</v>
      </c>
      <c r="K7" s="516" t="s">
        <v>208</v>
      </c>
      <c r="L7" s="64" t="s">
        <v>51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>
      <c r="A8" s="510"/>
      <c r="B8" s="511"/>
      <c r="C8" s="76" t="s">
        <v>52</v>
      </c>
      <c r="D8" s="400" t="s">
        <v>6</v>
      </c>
      <c r="E8" s="400" t="s">
        <v>2</v>
      </c>
      <c r="F8" s="514"/>
      <c r="G8" s="514"/>
      <c r="H8" s="514"/>
      <c r="I8" s="510"/>
      <c r="J8" s="515"/>
      <c r="K8" s="515"/>
      <c r="L8" s="66" t="s">
        <v>48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ht="26.25" thickBot="1">
      <c r="A9" s="67"/>
      <c r="B9" s="67" t="s">
        <v>22</v>
      </c>
      <c r="C9" s="77">
        <f>C10</f>
        <v>0</v>
      </c>
      <c r="D9" s="78"/>
      <c r="E9" s="69"/>
      <c r="F9" s="69"/>
      <c r="G9" s="403"/>
      <c r="H9" s="68"/>
      <c r="I9" s="68"/>
      <c r="J9" s="68"/>
      <c r="K9" s="68"/>
      <c r="L9" s="69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ht="21.75" thickTop="1">
      <c r="A10" s="94"/>
      <c r="B10" s="95" t="s">
        <v>119</v>
      </c>
      <c r="C10" s="96">
        <f>C11+C14+C17+C20+C23+C26+C29+C32</f>
        <v>0</v>
      </c>
      <c r="D10" s="97"/>
      <c r="E10" s="97"/>
      <c r="F10" s="404"/>
      <c r="G10" s="98"/>
      <c r="H10" s="98"/>
      <c r="I10" s="99"/>
      <c r="J10" s="99"/>
      <c r="K10" s="99"/>
      <c r="L10" s="100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</row>
    <row r="11" spans="1:256" ht="21">
      <c r="A11" s="101">
        <v>1</v>
      </c>
      <c r="B11" s="405" t="s">
        <v>103</v>
      </c>
      <c r="C11" s="102">
        <f>SUM(C12:C13)</f>
        <v>0</v>
      </c>
      <c r="D11" s="103"/>
      <c r="E11" s="103"/>
      <c r="F11" s="103"/>
      <c r="G11" s="104"/>
      <c r="H11" s="104"/>
      <c r="I11" s="105"/>
      <c r="J11" s="105"/>
      <c r="K11" s="105"/>
      <c r="L11" s="106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pans="1:256" ht="21">
      <c r="A12" s="101"/>
      <c r="B12" s="107" t="s">
        <v>56</v>
      </c>
      <c r="C12" s="102"/>
      <c r="D12" s="103"/>
      <c r="E12" s="103"/>
      <c r="F12" s="103"/>
      <c r="G12" s="104"/>
      <c r="H12" s="104"/>
      <c r="I12" s="105"/>
      <c r="J12" s="105"/>
      <c r="K12" s="105"/>
      <c r="L12" s="106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 ht="21">
      <c r="A13" s="101"/>
      <c r="B13" s="107" t="s">
        <v>56</v>
      </c>
      <c r="C13" s="102"/>
      <c r="D13" s="103"/>
      <c r="E13" s="103"/>
      <c r="F13" s="103"/>
      <c r="G13" s="104"/>
      <c r="H13" s="104"/>
      <c r="I13" s="105"/>
      <c r="J13" s="105"/>
      <c r="K13" s="105"/>
      <c r="L13" s="106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ht="21">
      <c r="A14" s="101">
        <v>2</v>
      </c>
      <c r="B14" s="405" t="s">
        <v>104</v>
      </c>
      <c r="C14" s="102">
        <f>SUM(C15:C16)</f>
        <v>0</v>
      </c>
      <c r="D14" s="103"/>
      <c r="E14" s="103"/>
      <c r="F14" s="103"/>
      <c r="G14" s="104"/>
      <c r="H14" s="104"/>
      <c r="I14" s="105"/>
      <c r="J14" s="105"/>
      <c r="K14" s="105"/>
      <c r="L14" s="106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ht="21">
      <c r="A15" s="101"/>
      <c r="B15" s="107" t="s">
        <v>56</v>
      </c>
      <c r="C15" s="102"/>
      <c r="D15" s="103"/>
      <c r="E15" s="103"/>
      <c r="F15" s="103"/>
      <c r="G15" s="104"/>
      <c r="H15" s="104"/>
      <c r="I15" s="105"/>
      <c r="J15" s="105"/>
      <c r="K15" s="105"/>
      <c r="L15" s="106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pans="1:256" ht="21">
      <c r="A16" s="101"/>
      <c r="B16" s="107" t="s">
        <v>56</v>
      </c>
      <c r="C16" s="102"/>
      <c r="D16" s="103"/>
      <c r="E16" s="103"/>
      <c r="F16" s="103"/>
      <c r="G16" s="104"/>
      <c r="H16" s="104"/>
      <c r="I16" s="105"/>
      <c r="J16" s="105"/>
      <c r="K16" s="105"/>
      <c r="L16" s="106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 ht="42">
      <c r="A17" s="101">
        <v>3</v>
      </c>
      <c r="B17" s="405" t="s">
        <v>105</v>
      </c>
      <c r="C17" s="108">
        <f>SUM(C18:C19)</f>
        <v>0</v>
      </c>
      <c r="D17" s="109"/>
      <c r="E17" s="109"/>
      <c r="F17" s="109"/>
      <c r="G17" s="110"/>
      <c r="H17" s="110"/>
      <c r="I17" s="111"/>
      <c r="J17" s="111"/>
      <c r="K17" s="111"/>
      <c r="L17" s="112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</row>
    <row r="18" spans="1:256" ht="21">
      <c r="A18" s="101"/>
      <c r="B18" s="107" t="s">
        <v>56</v>
      </c>
      <c r="C18" s="108"/>
      <c r="D18" s="109"/>
      <c r="E18" s="109"/>
      <c r="F18" s="109"/>
      <c r="G18" s="110"/>
      <c r="H18" s="110"/>
      <c r="I18" s="111"/>
      <c r="J18" s="111"/>
      <c r="K18" s="111"/>
      <c r="L18" s="112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</row>
    <row r="19" spans="1:256" ht="21">
      <c r="A19" s="101"/>
      <c r="B19" s="107" t="s">
        <v>56</v>
      </c>
      <c r="C19" s="108"/>
      <c r="D19" s="109"/>
      <c r="E19" s="109"/>
      <c r="F19" s="109"/>
      <c r="G19" s="110"/>
      <c r="H19" s="110"/>
      <c r="I19" s="111"/>
      <c r="J19" s="111"/>
      <c r="K19" s="111"/>
      <c r="L19" s="112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</row>
    <row r="20" spans="1:256" ht="21">
      <c r="A20" s="101">
        <v>4</v>
      </c>
      <c r="B20" s="405" t="s">
        <v>106</v>
      </c>
      <c r="C20" s="108">
        <f>SUM(C21:C22)</f>
        <v>0</v>
      </c>
      <c r="D20" s="109"/>
      <c r="E20" s="109"/>
      <c r="F20" s="109"/>
      <c r="G20" s="110"/>
      <c r="H20" s="110"/>
      <c r="I20" s="111"/>
      <c r="J20" s="111"/>
      <c r="K20" s="111"/>
      <c r="L20" s="112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</row>
    <row r="21" spans="1:256" ht="21">
      <c r="A21" s="101"/>
      <c r="B21" s="107" t="s">
        <v>56</v>
      </c>
      <c r="C21" s="108"/>
      <c r="D21" s="109"/>
      <c r="E21" s="109"/>
      <c r="F21" s="109"/>
      <c r="G21" s="110"/>
      <c r="H21" s="110"/>
      <c r="I21" s="111"/>
      <c r="J21" s="111"/>
      <c r="K21" s="111"/>
      <c r="L21" s="112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</row>
    <row r="22" spans="1:256" ht="21">
      <c r="A22" s="101"/>
      <c r="B22" s="107" t="s">
        <v>56</v>
      </c>
      <c r="C22" s="108"/>
      <c r="D22" s="109"/>
      <c r="E22" s="109"/>
      <c r="F22" s="109"/>
      <c r="G22" s="110"/>
      <c r="H22" s="110"/>
      <c r="I22" s="111"/>
      <c r="J22" s="111"/>
      <c r="K22" s="111"/>
      <c r="L22" s="112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</row>
    <row r="23" spans="1:256" ht="42">
      <c r="A23" s="101">
        <v>5</v>
      </c>
      <c r="B23" s="113" t="s">
        <v>107</v>
      </c>
      <c r="C23" s="108">
        <f>SUM(C24:C25)</f>
        <v>0</v>
      </c>
      <c r="D23" s="109"/>
      <c r="E23" s="109"/>
      <c r="F23" s="109"/>
      <c r="G23" s="110"/>
      <c r="H23" s="110"/>
      <c r="I23" s="111"/>
      <c r="J23" s="111"/>
      <c r="K23" s="111"/>
      <c r="L23" s="112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</row>
    <row r="24" spans="1:256" ht="21">
      <c r="A24" s="101"/>
      <c r="B24" s="107" t="s">
        <v>56</v>
      </c>
      <c r="C24" s="102"/>
      <c r="D24" s="103"/>
      <c r="E24" s="103"/>
      <c r="F24" s="103"/>
      <c r="G24" s="104"/>
      <c r="H24" s="104"/>
      <c r="I24" s="105"/>
      <c r="J24" s="105"/>
      <c r="K24" s="105"/>
      <c r="L24" s="106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</row>
    <row r="25" spans="1:256" ht="21">
      <c r="A25" s="101"/>
      <c r="B25" s="107" t="s">
        <v>56</v>
      </c>
      <c r="C25" s="102"/>
      <c r="D25" s="103"/>
      <c r="E25" s="103"/>
      <c r="F25" s="103"/>
      <c r="G25" s="104"/>
      <c r="H25" s="104"/>
      <c r="I25" s="105"/>
      <c r="J25" s="105"/>
      <c r="K25" s="105"/>
      <c r="L25" s="106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</row>
    <row r="26" spans="1:256" ht="42">
      <c r="A26" s="101">
        <v>6</v>
      </c>
      <c r="B26" s="405" t="s">
        <v>108</v>
      </c>
      <c r="C26" s="102">
        <f>SUM(C27:C28)</f>
        <v>0</v>
      </c>
      <c r="D26" s="103"/>
      <c r="E26" s="103"/>
      <c r="F26" s="103"/>
      <c r="G26" s="104"/>
      <c r="H26" s="104"/>
      <c r="I26" s="105"/>
      <c r="J26" s="105"/>
      <c r="K26" s="105"/>
      <c r="L26" s="106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</row>
    <row r="27" spans="1:256" ht="21">
      <c r="A27" s="101"/>
      <c r="B27" s="107" t="s">
        <v>56</v>
      </c>
      <c r="C27" s="102"/>
      <c r="D27" s="103"/>
      <c r="E27" s="103"/>
      <c r="F27" s="103"/>
      <c r="G27" s="104"/>
      <c r="H27" s="104"/>
      <c r="I27" s="105"/>
      <c r="J27" s="105"/>
      <c r="K27" s="105"/>
      <c r="L27" s="106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</row>
    <row r="28" spans="1:256" ht="21">
      <c r="A28" s="101"/>
      <c r="B28" s="107" t="s">
        <v>56</v>
      </c>
      <c r="C28" s="102"/>
      <c r="D28" s="103"/>
      <c r="E28" s="103"/>
      <c r="F28" s="103"/>
      <c r="G28" s="104"/>
      <c r="H28" s="104"/>
      <c r="I28" s="105"/>
      <c r="J28" s="105"/>
      <c r="K28" s="105"/>
      <c r="L28" s="106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</row>
    <row r="29" spans="1:256" ht="21">
      <c r="A29" s="101">
        <v>7</v>
      </c>
      <c r="B29" s="405" t="s">
        <v>262</v>
      </c>
      <c r="C29" s="102">
        <f>SUM(C30:C31)</f>
        <v>0</v>
      </c>
      <c r="D29" s="103"/>
      <c r="E29" s="103"/>
      <c r="F29" s="103"/>
      <c r="G29" s="104"/>
      <c r="H29" s="104"/>
      <c r="I29" s="105"/>
      <c r="J29" s="105"/>
      <c r="K29" s="105"/>
      <c r="L29" s="106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</row>
    <row r="30" spans="1:256" ht="21">
      <c r="A30" s="114"/>
      <c r="B30" s="107" t="s">
        <v>56</v>
      </c>
      <c r="C30" s="115"/>
      <c r="D30" s="115"/>
      <c r="E30" s="115"/>
      <c r="F30" s="115"/>
      <c r="G30" s="115"/>
      <c r="H30" s="115"/>
      <c r="I30" s="116"/>
      <c r="J30" s="116"/>
      <c r="K30" s="116"/>
      <c r="L30" s="115"/>
    </row>
    <row r="31" spans="1:256" ht="21">
      <c r="A31" s="117"/>
      <c r="B31" s="107" t="s">
        <v>56</v>
      </c>
      <c r="C31" s="115"/>
      <c r="D31" s="115"/>
      <c r="E31" s="115"/>
      <c r="F31" s="115"/>
      <c r="G31" s="115"/>
      <c r="H31" s="115"/>
      <c r="I31" s="116"/>
      <c r="J31" s="116"/>
      <c r="K31" s="116"/>
      <c r="L31" s="115"/>
    </row>
    <row r="32" spans="1:256" ht="21">
      <c r="A32" s="101">
        <v>8</v>
      </c>
      <c r="B32" s="405" t="s">
        <v>258</v>
      </c>
      <c r="C32" s="102">
        <f>SUM(C33:C34)</f>
        <v>0</v>
      </c>
      <c r="D32" s="103"/>
      <c r="E32" s="103"/>
      <c r="F32" s="103"/>
      <c r="G32" s="104"/>
      <c r="H32" s="104"/>
      <c r="I32" s="105"/>
      <c r="J32" s="105"/>
      <c r="K32" s="105"/>
      <c r="L32" s="106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</row>
    <row r="33" spans="1:12" ht="21">
      <c r="A33" s="114"/>
      <c r="B33" s="107" t="s">
        <v>56</v>
      </c>
      <c r="C33" s="115"/>
      <c r="D33" s="115"/>
      <c r="E33" s="115"/>
      <c r="F33" s="115"/>
      <c r="G33" s="115"/>
      <c r="H33" s="115"/>
      <c r="I33" s="116"/>
      <c r="J33" s="116"/>
      <c r="K33" s="116"/>
      <c r="L33" s="115"/>
    </row>
    <row r="34" spans="1:12" ht="21">
      <c r="A34" s="117"/>
      <c r="B34" s="107" t="s">
        <v>56</v>
      </c>
      <c r="C34" s="115"/>
      <c r="D34" s="115"/>
      <c r="E34" s="115"/>
      <c r="F34" s="115"/>
      <c r="G34" s="115"/>
      <c r="H34" s="115"/>
      <c r="I34" s="116"/>
      <c r="J34" s="116"/>
      <c r="K34" s="116"/>
      <c r="L34" s="115"/>
    </row>
  </sheetData>
  <mergeCells count="10">
    <mergeCell ref="A3:L3"/>
    <mergeCell ref="A7:A8"/>
    <mergeCell ref="B7:B8"/>
    <mergeCell ref="D7:E7"/>
    <mergeCell ref="F7:F8"/>
    <mergeCell ref="G7:G8"/>
    <mergeCell ref="H7:H8"/>
    <mergeCell ref="I7:I8"/>
    <mergeCell ref="J7:J8"/>
    <mergeCell ref="K7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0449-7F33-48AC-B128-D985A4E70F38}">
  <sheetPr>
    <tabColor rgb="FF00B0F0"/>
  </sheetPr>
  <dimension ref="A1:IV20"/>
  <sheetViews>
    <sheetView view="pageBreakPreview" zoomScaleNormal="100" zoomScaleSheetLayoutView="100" workbookViewId="0">
      <selection activeCell="O10" sqref="O10"/>
    </sheetView>
  </sheetViews>
  <sheetFormatPr defaultRowHeight="18.75"/>
  <cols>
    <col min="1" max="1" width="6.28515625" style="72" customWidth="1"/>
    <col min="2" max="2" width="50" style="71" customWidth="1"/>
    <col min="3" max="3" width="15.28515625" style="73" customWidth="1"/>
    <col min="4" max="4" width="7.28515625" style="73" bestFit="1" customWidth="1"/>
    <col min="5" max="5" width="8.42578125" style="73" customWidth="1"/>
    <col min="6" max="6" width="19.7109375" style="73" bestFit="1" customWidth="1"/>
    <col min="7" max="7" width="16.5703125" style="73" customWidth="1"/>
    <col min="8" max="8" width="13.42578125" style="73" customWidth="1"/>
    <col min="9" max="9" width="24" style="71" bestFit="1" customWidth="1"/>
    <col min="10" max="10" width="20.42578125" style="71" bestFit="1" customWidth="1"/>
    <col min="11" max="11" width="20" style="71" customWidth="1"/>
    <col min="12" max="12" width="9.42578125" style="73" bestFit="1" customWidth="1"/>
    <col min="13" max="16384" width="9.140625" style="71"/>
  </cols>
  <sheetData>
    <row r="1" spans="1:256" ht="21">
      <c r="A1" s="61" t="s">
        <v>309</v>
      </c>
      <c r="B1" s="58"/>
      <c r="C1" s="59"/>
      <c r="D1" s="59"/>
      <c r="E1" s="59"/>
      <c r="F1" s="59"/>
      <c r="G1" s="59"/>
      <c r="H1" s="59"/>
      <c r="I1" s="58"/>
      <c r="J1" s="58"/>
      <c r="K1" s="58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21">
      <c r="A2" s="61" t="s">
        <v>58</v>
      </c>
      <c r="B2" s="58"/>
      <c r="C2" s="59"/>
      <c r="D2" s="59"/>
      <c r="E2" s="59"/>
      <c r="F2" s="59"/>
      <c r="G2" s="59"/>
      <c r="H2" s="59"/>
      <c r="I2" s="58"/>
      <c r="J2" s="58"/>
      <c r="K2" s="58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21">
      <c r="A3" s="517" t="s">
        <v>310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</row>
    <row r="4" spans="1:256" ht="21">
      <c r="A4" s="228" t="s">
        <v>160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</row>
    <row r="5" spans="1:256" ht="23.25">
      <c r="A5" s="229" t="s">
        <v>161</v>
      </c>
      <c r="B5" s="399"/>
      <c r="C5" s="399"/>
      <c r="D5" s="399"/>
      <c r="E5" s="402"/>
      <c r="F5" s="402" t="s">
        <v>205</v>
      </c>
      <c r="G5" s="399"/>
      <c r="H5" s="91" t="s">
        <v>256</v>
      </c>
      <c r="I5" s="399"/>
      <c r="J5" s="91" t="s">
        <v>206</v>
      </c>
      <c r="K5" s="91"/>
      <c r="L5" s="399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pans="1:256" ht="23.25">
      <c r="A6" s="401"/>
      <c r="B6" s="399"/>
      <c r="C6" s="399"/>
      <c r="D6" s="399"/>
      <c r="E6" s="90"/>
      <c r="F6" s="399"/>
      <c r="G6" s="399"/>
      <c r="H6" s="91" t="s">
        <v>257</v>
      </c>
      <c r="I6" s="399"/>
      <c r="J6" s="406" t="s">
        <v>207</v>
      </c>
      <c r="K6" s="406"/>
      <c r="L6" s="399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 ht="21">
      <c r="A7" s="93"/>
      <c r="B7" s="93"/>
      <c r="C7" s="93"/>
      <c r="D7" s="93"/>
      <c r="E7" s="93"/>
      <c r="F7" s="93"/>
      <c r="G7" s="93"/>
      <c r="H7" s="302" t="s">
        <v>261</v>
      </c>
      <c r="I7" s="93"/>
      <c r="J7" s="302"/>
      <c r="K7" s="302"/>
      <c r="L7" s="93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>
      <c r="A8" s="509" t="s">
        <v>28</v>
      </c>
      <c r="B8" s="509" t="s">
        <v>55</v>
      </c>
      <c r="C8" s="63" t="s">
        <v>50</v>
      </c>
      <c r="D8" s="512" t="s">
        <v>49</v>
      </c>
      <c r="E8" s="512"/>
      <c r="F8" s="513" t="s">
        <v>54</v>
      </c>
      <c r="G8" s="513" t="s">
        <v>59</v>
      </c>
      <c r="H8" s="513" t="s">
        <v>60</v>
      </c>
      <c r="I8" s="509" t="s">
        <v>53</v>
      </c>
      <c r="J8" s="509" t="s">
        <v>57</v>
      </c>
      <c r="K8" s="516" t="s">
        <v>208</v>
      </c>
      <c r="L8" s="64" t="s">
        <v>51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>
      <c r="A9" s="510"/>
      <c r="B9" s="511"/>
      <c r="C9" s="76" t="s">
        <v>52</v>
      </c>
      <c r="D9" s="400" t="s">
        <v>6</v>
      </c>
      <c r="E9" s="400" t="s">
        <v>2</v>
      </c>
      <c r="F9" s="514"/>
      <c r="G9" s="514"/>
      <c r="H9" s="514"/>
      <c r="I9" s="510"/>
      <c r="J9" s="515"/>
      <c r="K9" s="515"/>
      <c r="L9" s="66" t="s">
        <v>48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ht="24" thickBot="1">
      <c r="A10" s="67"/>
      <c r="B10" s="67" t="s">
        <v>22</v>
      </c>
      <c r="C10" s="77">
        <f>C11</f>
        <v>0</v>
      </c>
      <c r="D10" s="78"/>
      <c r="E10" s="69"/>
      <c r="F10" s="68"/>
      <c r="G10" s="68"/>
      <c r="H10" s="68"/>
      <c r="I10" s="68"/>
      <c r="J10" s="68"/>
      <c r="K10" s="68"/>
      <c r="L10" s="69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42.75" thickTop="1">
      <c r="A11" s="94"/>
      <c r="B11" s="118" t="s">
        <v>120</v>
      </c>
      <c r="C11" s="96">
        <f>SUM(C12,C15,C18)</f>
        <v>0</v>
      </c>
      <c r="D11" s="119"/>
      <c r="E11" s="120"/>
      <c r="F11" s="121"/>
      <c r="G11" s="121"/>
      <c r="H11" s="121"/>
      <c r="I11" s="121"/>
      <c r="J11" s="121"/>
      <c r="K11" s="121"/>
      <c r="L11" s="12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ht="42">
      <c r="A12" s="101">
        <v>1</v>
      </c>
      <c r="B12" s="113" t="s">
        <v>109</v>
      </c>
      <c r="C12" s="108">
        <f>SUM(C13:C14)</f>
        <v>0</v>
      </c>
      <c r="D12" s="109"/>
      <c r="E12" s="109"/>
      <c r="F12" s="109"/>
      <c r="G12" s="110"/>
      <c r="H12" s="110"/>
      <c r="I12" s="111"/>
      <c r="J12" s="111"/>
      <c r="K12" s="111"/>
      <c r="L12" s="112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</row>
    <row r="13" spans="1:256" ht="21">
      <c r="A13" s="122"/>
      <c r="B13" s="107" t="s">
        <v>56</v>
      </c>
      <c r="C13" s="102"/>
      <c r="D13" s="103"/>
      <c r="E13" s="103"/>
      <c r="F13" s="103"/>
      <c r="G13" s="104"/>
      <c r="H13" s="104"/>
      <c r="I13" s="105"/>
      <c r="J13" s="105"/>
      <c r="K13" s="105"/>
      <c r="L13" s="106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ht="21">
      <c r="A14" s="122"/>
      <c r="B14" s="107" t="s">
        <v>56</v>
      </c>
      <c r="C14" s="102"/>
      <c r="D14" s="103"/>
      <c r="E14" s="103"/>
      <c r="F14" s="103"/>
      <c r="G14" s="104"/>
      <c r="H14" s="104"/>
      <c r="I14" s="105"/>
      <c r="J14" s="105"/>
      <c r="K14" s="105"/>
      <c r="L14" s="106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ht="21">
      <c r="A15" s="101">
        <v>2</v>
      </c>
      <c r="B15" s="113" t="s">
        <v>110</v>
      </c>
      <c r="C15" s="108">
        <f>SUM(C16:C17)</f>
        <v>0</v>
      </c>
      <c r="D15" s="109"/>
      <c r="E15" s="109"/>
      <c r="F15" s="109"/>
      <c r="G15" s="110"/>
      <c r="H15" s="110"/>
      <c r="I15" s="111"/>
      <c r="J15" s="111"/>
      <c r="K15" s="111"/>
      <c r="L15" s="112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</row>
    <row r="16" spans="1:256" ht="21">
      <c r="A16" s="122"/>
      <c r="B16" s="107" t="s">
        <v>56</v>
      </c>
      <c r="C16" s="102"/>
      <c r="D16" s="103"/>
      <c r="E16" s="103"/>
      <c r="F16" s="103"/>
      <c r="G16" s="104"/>
      <c r="H16" s="104"/>
      <c r="I16" s="105"/>
      <c r="J16" s="105"/>
      <c r="K16" s="105"/>
      <c r="L16" s="106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 ht="21">
      <c r="A17" s="122"/>
      <c r="B17" s="107" t="s">
        <v>56</v>
      </c>
      <c r="C17" s="102"/>
      <c r="D17" s="103"/>
      <c r="E17" s="103"/>
      <c r="F17" s="103"/>
      <c r="G17" s="104"/>
      <c r="H17" s="104"/>
      <c r="I17" s="105"/>
      <c r="J17" s="105"/>
      <c r="K17" s="105"/>
      <c r="L17" s="106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pans="1:256" ht="21">
      <c r="A18" s="101">
        <v>3</v>
      </c>
      <c r="B18" s="113" t="s">
        <v>111</v>
      </c>
      <c r="C18" s="108">
        <f>SUM(C19:C20)</f>
        <v>0</v>
      </c>
      <c r="D18" s="109"/>
      <c r="E18" s="109"/>
      <c r="F18" s="109"/>
      <c r="G18" s="110"/>
      <c r="H18" s="110"/>
      <c r="I18" s="111"/>
      <c r="J18" s="111"/>
      <c r="K18" s="111"/>
      <c r="L18" s="112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</row>
    <row r="19" spans="1:256" ht="21">
      <c r="A19" s="122"/>
      <c r="B19" s="107" t="s">
        <v>56</v>
      </c>
      <c r="C19" s="102"/>
      <c r="D19" s="103"/>
      <c r="E19" s="103"/>
      <c r="F19" s="103"/>
      <c r="G19" s="104"/>
      <c r="H19" s="104"/>
      <c r="I19" s="105"/>
      <c r="J19" s="105"/>
      <c r="K19" s="105"/>
      <c r="L19" s="106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pans="1:256" ht="21">
      <c r="A20" s="122"/>
      <c r="B20" s="107" t="s">
        <v>56</v>
      </c>
      <c r="C20" s="102"/>
      <c r="D20" s="103"/>
      <c r="E20" s="103"/>
      <c r="F20" s="103"/>
      <c r="G20" s="104"/>
      <c r="H20" s="104"/>
      <c r="I20" s="105"/>
      <c r="J20" s="105"/>
      <c r="K20" s="105"/>
      <c r="L20" s="106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</sheetData>
  <mergeCells count="10">
    <mergeCell ref="A3:L3"/>
    <mergeCell ref="A8:A9"/>
    <mergeCell ref="B8:B9"/>
    <mergeCell ref="D8:E8"/>
    <mergeCell ref="F8:F9"/>
    <mergeCell ref="G8:G9"/>
    <mergeCell ref="H8:H9"/>
    <mergeCell ref="I8:I9"/>
    <mergeCell ref="J8:J9"/>
    <mergeCell ref="K8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3196-9E1C-4278-85CA-D05394D01CC3}">
  <sheetPr>
    <tabColor rgb="FF00B0F0"/>
  </sheetPr>
  <dimension ref="A1:IV17"/>
  <sheetViews>
    <sheetView view="pageBreakPreview" zoomScale="85" zoomScaleNormal="100" zoomScaleSheetLayoutView="85" workbookViewId="0">
      <selection activeCell="H15" sqref="H15"/>
    </sheetView>
  </sheetViews>
  <sheetFormatPr defaultRowHeight="18.75"/>
  <cols>
    <col min="1" max="1" width="4.85546875" style="72" customWidth="1"/>
    <col min="2" max="2" width="49.28515625" style="71" customWidth="1"/>
    <col min="3" max="3" width="15.28515625" style="73" customWidth="1"/>
    <col min="4" max="4" width="8.85546875" style="73" customWidth="1"/>
    <col min="5" max="5" width="8.42578125" style="73" customWidth="1"/>
    <col min="6" max="6" width="18.85546875" style="73" bestFit="1" customWidth="1"/>
    <col min="7" max="7" width="13.7109375" style="73" customWidth="1"/>
    <col min="8" max="8" width="15.140625" style="73" customWidth="1"/>
    <col min="9" max="9" width="23.140625" style="71" bestFit="1" customWidth="1"/>
    <col min="10" max="10" width="20.42578125" style="71" bestFit="1" customWidth="1"/>
    <col min="11" max="11" width="19.140625" style="71" customWidth="1"/>
    <col min="12" max="12" width="11.5703125" style="73" customWidth="1"/>
    <col min="13" max="16384" width="9.140625" style="71"/>
  </cols>
  <sheetData>
    <row r="1" spans="1:256" ht="21">
      <c r="A1" s="61" t="s">
        <v>309</v>
      </c>
      <c r="B1" s="58"/>
      <c r="C1" s="59"/>
      <c r="D1" s="59"/>
      <c r="E1" s="59"/>
      <c r="F1" s="59"/>
      <c r="G1" s="59"/>
      <c r="H1" s="59"/>
      <c r="I1" s="58"/>
      <c r="J1" s="58"/>
      <c r="K1" s="58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21">
      <c r="A2" s="61" t="s">
        <v>58</v>
      </c>
      <c r="B2" s="58"/>
      <c r="C2" s="59"/>
      <c r="D2" s="59"/>
      <c r="E2" s="59"/>
      <c r="F2" s="59"/>
      <c r="G2" s="59"/>
      <c r="H2" s="59"/>
      <c r="I2" s="58"/>
      <c r="J2" s="58"/>
      <c r="K2" s="58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21">
      <c r="A3" s="508" t="s">
        <v>112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</row>
    <row r="4" spans="1:256" ht="21">
      <c r="A4" s="417"/>
      <c r="B4" s="399"/>
      <c r="C4" s="399"/>
      <c r="D4" s="399"/>
      <c r="E4" s="399"/>
      <c r="K4" s="399"/>
      <c r="L4" s="39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</row>
    <row r="5" spans="1:256" ht="21">
      <c r="A5" s="228" t="s">
        <v>160</v>
      </c>
      <c r="B5" s="399"/>
      <c r="C5" s="399"/>
      <c r="D5" s="399"/>
      <c r="E5" s="399"/>
      <c r="F5" s="402" t="s">
        <v>205</v>
      </c>
      <c r="G5" s="399"/>
      <c r="H5" s="91" t="s">
        <v>256</v>
      </c>
      <c r="I5" s="399"/>
      <c r="J5" s="91" t="s">
        <v>206</v>
      </c>
      <c r="K5" s="91"/>
      <c r="L5" s="399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pans="1:256" ht="23.25">
      <c r="A6" s="229" t="s">
        <v>281</v>
      </c>
      <c r="B6" s="399"/>
      <c r="C6" s="399"/>
      <c r="D6" s="399"/>
      <c r="E6" s="399"/>
      <c r="F6" s="399"/>
      <c r="G6" s="399"/>
      <c r="H6" s="91" t="s">
        <v>257</v>
      </c>
      <c r="I6" s="399"/>
      <c r="J6" s="406" t="s">
        <v>207</v>
      </c>
      <c r="K6" s="406"/>
      <c r="L6" s="399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 ht="21">
      <c r="A7" s="93"/>
      <c r="B7" s="93"/>
      <c r="C7" s="93"/>
      <c r="D7" s="93"/>
      <c r="E7" s="93"/>
      <c r="F7" s="93"/>
      <c r="G7" s="93"/>
      <c r="H7" s="302" t="s">
        <v>261</v>
      </c>
      <c r="I7" s="93"/>
      <c r="J7" s="302"/>
      <c r="K7" s="302"/>
      <c r="L7" s="93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>
      <c r="A8" s="509" t="s">
        <v>28</v>
      </c>
      <c r="B8" s="509" t="s">
        <v>55</v>
      </c>
      <c r="C8" s="63" t="s">
        <v>50</v>
      </c>
      <c r="D8" s="512" t="s">
        <v>49</v>
      </c>
      <c r="E8" s="512"/>
      <c r="F8" s="513" t="s">
        <v>54</v>
      </c>
      <c r="G8" s="513" t="s">
        <v>59</v>
      </c>
      <c r="H8" s="513" t="s">
        <v>60</v>
      </c>
      <c r="I8" s="509" t="s">
        <v>53</v>
      </c>
      <c r="J8" s="509" t="s">
        <v>57</v>
      </c>
      <c r="K8" s="516" t="s">
        <v>208</v>
      </c>
      <c r="L8" s="64" t="s">
        <v>51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>
      <c r="A9" s="510"/>
      <c r="B9" s="511"/>
      <c r="C9" s="76" t="s">
        <v>52</v>
      </c>
      <c r="D9" s="400" t="s">
        <v>6</v>
      </c>
      <c r="E9" s="400" t="s">
        <v>2</v>
      </c>
      <c r="F9" s="514"/>
      <c r="G9" s="514"/>
      <c r="H9" s="514"/>
      <c r="I9" s="510"/>
      <c r="J9" s="515"/>
      <c r="K9" s="515"/>
      <c r="L9" s="66" t="s">
        <v>48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ht="24" thickBot="1">
      <c r="A10" s="67"/>
      <c r="B10" s="67" t="s">
        <v>22</v>
      </c>
      <c r="C10" s="77">
        <f>C11</f>
        <v>0</v>
      </c>
      <c r="D10" s="78"/>
      <c r="E10" s="69"/>
      <c r="F10" s="68"/>
      <c r="G10" s="68"/>
      <c r="H10" s="68"/>
      <c r="I10" s="68"/>
      <c r="J10" s="68"/>
      <c r="K10" s="68"/>
      <c r="L10" s="69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63.75" thickTop="1">
      <c r="A11" s="94"/>
      <c r="B11" s="118" t="s">
        <v>121</v>
      </c>
      <c r="C11" s="123">
        <f>C12+C15</f>
        <v>0</v>
      </c>
      <c r="D11" s="124"/>
      <c r="E11" s="124"/>
      <c r="F11" s="124"/>
      <c r="G11" s="125"/>
      <c r="H11" s="125"/>
      <c r="I11" s="126"/>
      <c r="J11" s="126"/>
      <c r="K11" s="127"/>
      <c r="L11" s="100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pans="1:256" ht="63">
      <c r="A12" s="101">
        <v>1</v>
      </c>
      <c r="B12" s="113" t="s">
        <v>263</v>
      </c>
      <c r="C12" s="418">
        <f>SUM(C13:C14)</f>
        <v>0</v>
      </c>
      <c r="D12" s="109"/>
      <c r="E12" s="128"/>
      <c r="F12" s="128"/>
      <c r="G12" s="129"/>
      <c r="H12" s="129"/>
      <c r="I12" s="130"/>
      <c r="J12" s="130"/>
      <c r="K12" s="130"/>
      <c r="L12" s="131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pans="1:256" ht="21">
      <c r="A13" s="122"/>
      <c r="B13" s="107" t="s">
        <v>56</v>
      </c>
      <c r="C13" s="102"/>
      <c r="D13" s="103"/>
      <c r="E13" s="103"/>
      <c r="F13" s="103"/>
      <c r="G13" s="104"/>
      <c r="H13" s="104"/>
      <c r="I13" s="105"/>
      <c r="J13" s="105"/>
      <c r="K13" s="105"/>
      <c r="L13" s="106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ht="21">
      <c r="A14" s="122"/>
      <c r="B14" s="107" t="s">
        <v>56</v>
      </c>
      <c r="C14" s="102"/>
      <c r="D14" s="103"/>
      <c r="E14" s="103"/>
      <c r="F14" s="103"/>
      <c r="G14" s="104"/>
      <c r="H14" s="104"/>
      <c r="I14" s="105"/>
      <c r="J14" s="105"/>
      <c r="K14" s="105"/>
      <c r="L14" s="106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ht="84">
      <c r="A15" s="101">
        <v>2</v>
      </c>
      <c r="B15" s="113" t="s">
        <v>264</v>
      </c>
      <c r="C15" s="133">
        <f>SUM(C16:C17)</f>
        <v>0</v>
      </c>
      <c r="D15" s="103"/>
      <c r="E15" s="103"/>
      <c r="F15" s="103"/>
      <c r="G15" s="104"/>
      <c r="H15" s="104"/>
      <c r="I15" s="105"/>
      <c r="J15" s="105"/>
      <c r="K15" s="105"/>
      <c r="L15" s="106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pans="1:256" ht="21">
      <c r="A16" s="122"/>
      <c r="B16" s="107" t="s">
        <v>56</v>
      </c>
      <c r="C16" s="102"/>
      <c r="D16" s="103"/>
      <c r="E16" s="103"/>
      <c r="F16" s="103"/>
      <c r="G16" s="104"/>
      <c r="H16" s="104"/>
      <c r="I16" s="105"/>
      <c r="J16" s="105"/>
      <c r="K16" s="105"/>
      <c r="L16" s="106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 ht="21">
      <c r="A17" s="122"/>
      <c r="B17" s="107" t="s">
        <v>56</v>
      </c>
      <c r="C17" s="102"/>
      <c r="D17" s="103"/>
      <c r="E17" s="103"/>
      <c r="F17" s="103"/>
      <c r="G17" s="104"/>
      <c r="H17" s="104"/>
      <c r="I17" s="105"/>
      <c r="J17" s="105"/>
      <c r="K17" s="105"/>
      <c r="L17" s="106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</sheetData>
  <mergeCells count="10">
    <mergeCell ref="A3:L3"/>
    <mergeCell ref="A8:A9"/>
    <mergeCell ref="B8:B9"/>
    <mergeCell ref="D8:E8"/>
    <mergeCell ref="F8:F9"/>
    <mergeCell ref="G8:G9"/>
    <mergeCell ref="H8:H9"/>
    <mergeCell ref="I8:I9"/>
    <mergeCell ref="J8:J9"/>
    <mergeCell ref="K8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CC36-9341-4D80-902F-7E2050FF39D0}">
  <sheetPr>
    <tabColor rgb="FF00B0F0"/>
  </sheetPr>
  <dimension ref="A1:IV20"/>
  <sheetViews>
    <sheetView view="pageBreakPreview" zoomScale="90" zoomScaleNormal="100" zoomScaleSheetLayoutView="90" workbookViewId="0">
      <selection activeCell="O13" sqref="O13"/>
    </sheetView>
  </sheetViews>
  <sheetFormatPr defaultRowHeight="18.75"/>
  <cols>
    <col min="1" max="1" width="4.85546875" style="72" customWidth="1"/>
    <col min="2" max="2" width="49.28515625" style="71" customWidth="1"/>
    <col min="3" max="3" width="15.28515625" style="73" customWidth="1"/>
    <col min="4" max="4" width="8.85546875" style="73" customWidth="1"/>
    <col min="5" max="5" width="8.42578125" style="73" customWidth="1"/>
    <col min="6" max="6" width="18.85546875" style="73" bestFit="1" customWidth="1"/>
    <col min="7" max="7" width="13.7109375" style="73" customWidth="1"/>
    <col min="8" max="8" width="15.140625" style="73" customWidth="1"/>
    <col min="9" max="9" width="23.140625" style="71" bestFit="1" customWidth="1"/>
    <col min="10" max="10" width="20.42578125" style="71" bestFit="1" customWidth="1"/>
    <col min="11" max="11" width="19.140625" style="71" customWidth="1"/>
    <col min="12" max="12" width="11.5703125" style="73" customWidth="1"/>
    <col min="13" max="16384" width="9.140625" style="71"/>
  </cols>
  <sheetData>
    <row r="1" spans="1:256" ht="21">
      <c r="A1" s="61" t="s">
        <v>309</v>
      </c>
      <c r="B1" s="58"/>
      <c r="C1" s="59"/>
      <c r="D1" s="59"/>
      <c r="E1" s="59"/>
      <c r="F1" s="59"/>
      <c r="G1" s="59"/>
      <c r="H1" s="59"/>
      <c r="I1" s="58"/>
      <c r="J1" s="58"/>
      <c r="K1" s="58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21">
      <c r="A2" s="61" t="s">
        <v>58</v>
      </c>
      <c r="B2" s="58"/>
      <c r="C2" s="59"/>
      <c r="D2" s="59"/>
      <c r="E2" s="59"/>
      <c r="F2" s="59"/>
      <c r="G2" s="59"/>
      <c r="H2" s="59"/>
      <c r="I2" s="58"/>
      <c r="J2" s="58"/>
      <c r="K2" s="58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21">
      <c r="A3" s="508" t="s">
        <v>113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</row>
    <row r="4" spans="1:256" ht="21">
      <c r="A4" s="417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</row>
    <row r="5" spans="1:256" ht="21">
      <c r="A5" s="228" t="s">
        <v>160</v>
      </c>
      <c r="B5" s="399"/>
      <c r="C5" s="399"/>
      <c r="D5" s="399"/>
      <c r="E5" s="399"/>
      <c r="F5" s="402" t="s">
        <v>205</v>
      </c>
      <c r="G5" s="399"/>
      <c r="H5" s="91" t="s">
        <v>256</v>
      </c>
      <c r="I5" s="399"/>
      <c r="J5" s="91" t="s">
        <v>206</v>
      </c>
      <c r="K5" s="91"/>
      <c r="L5" s="399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pans="1:256" ht="23.25">
      <c r="A6" s="229" t="s">
        <v>161</v>
      </c>
      <c r="B6" s="399"/>
      <c r="C6" s="399"/>
      <c r="D6" s="399"/>
      <c r="E6" s="399"/>
      <c r="F6" s="399"/>
      <c r="G6" s="399"/>
      <c r="H6" s="91" t="s">
        <v>257</v>
      </c>
      <c r="I6" s="399"/>
      <c r="J6" s="406" t="s">
        <v>207</v>
      </c>
      <c r="K6" s="406"/>
      <c r="L6" s="399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 ht="21">
      <c r="A7" s="93"/>
      <c r="B7" s="93"/>
      <c r="C7" s="93"/>
      <c r="D7" s="93"/>
      <c r="E7" s="93"/>
      <c r="F7" s="93"/>
      <c r="G7" s="93"/>
      <c r="H7" s="302" t="s">
        <v>261</v>
      </c>
      <c r="I7" s="302"/>
      <c r="J7" s="302"/>
      <c r="K7" s="302"/>
      <c r="L7" s="93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>
      <c r="A8" s="509" t="s">
        <v>28</v>
      </c>
      <c r="B8" s="509" t="s">
        <v>55</v>
      </c>
      <c r="C8" s="63" t="s">
        <v>50</v>
      </c>
      <c r="D8" s="512" t="s">
        <v>49</v>
      </c>
      <c r="E8" s="512"/>
      <c r="F8" s="513" t="s">
        <v>54</v>
      </c>
      <c r="G8" s="513" t="s">
        <v>59</v>
      </c>
      <c r="H8" s="513" t="s">
        <v>60</v>
      </c>
      <c r="I8" s="509" t="s">
        <v>53</v>
      </c>
      <c r="J8" s="509" t="s">
        <v>57</v>
      </c>
      <c r="K8" s="516" t="s">
        <v>208</v>
      </c>
      <c r="L8" s="64" t="s">
        <v>51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>
      <c r="A9" s="510"/>
      <c r="B9" s="511"/>
      <c r="C9" s="76" t="s">
        <v>52</v>
      </c>
      <c r="D9" s="400" t="s">
        <v>6</v>
      </c>
      <c r="E9" s="400" t="s">
        <v>2</v>
      </c>
      <c r="F9" s="514"/>
      <c r="G9" s="514"/>
      <c r="H9" s="514"/>
      <c r="I9" s="510"/>
      <c r="J9" s="515"/>
      <c r="K9" s="515"/>
      <c r="L9" s="66" t="s">
        <v>48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ht="23.25">
      <c r="A10" s="136"/>
      <c r="B10" s="136" t="s">
        <v>22</v>
      </c>
      <c r="C10" s="137">
        <f>C11</f>
        <v>0</v>
      </c>
      <c r="D10" s="138"/>
      <c r="E10" s="139"/>
      <c r="F10" s="140"/>
      <c r="G10" s="140"/>
      <c r="H10" s="140"/>
      <c r="I10" s="140"/>
      <c r="J10" s="140"/>
      <c r="K10" s="140"/>
      <c r="L10" s="139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63">
      <c r="A11" s="141"/>
      <c r="B11" s="142" t="s">
        <v>121</v>
      </c>
      <c r="C11" s="133">
        <f>SUM(C12,C15,C18)</f>
        <v>0</v>
      </c>
      <c r="D11" s="143"/>
      <c r="E11" s="143"/>
      <c r="F11" s="143"/>
      <c r="G11" s="144"/>
      <c r="H11" s="144"/>
      <c r="I11" s="145"/>
      <c r="J11" s="145"/>
      <c r="K11" s="145"/>
      <c r="L11" s="146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pans="1:256" ht="42">
      <c r="A12" s="101">
        <v>1</v>
      </c>
      <c r="B12" s="113" t="s">
        <v>114</v>
      </c>
      <c r="C12" s="108">
        <f>SUM(C13:C14)</f>
        <v>0</v>
      </c>
      <c r="D12" s="103"/>
      <c r="E12" s="103"/>
      <c r="F12" s="103"/>
      <c r="G12" s="104"/>
      <c r="H12" s="104"/>
      <c r="I12" s="105"/>
      <c r="J12" s="105"/>
      <c r="K12" s="105"/>
      <c r="L12" s="106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 ht="21">
      <c r="A13" s="122"/>
      <c r="B13" s="107" t="s">
        <v>56</v>
      </c>
      <c r="C13" s="102"/>
      <c r="D13" s="103"/>
      <c r="E13" s="103"/>
      <c r="F13" s="103"/>
      <c r="G13" s="104"/>
      <c r="H13" s="104"/>
      <c r="I13" s="105"/>
      <c r="J13" s="105"/>
      <c r="K13" s="105"/>
      <c r="L13" s="106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ht="21">
      <c r="A14" s="122"/>
      <c r="B14" s="107" t="s">
        <v>56</v>
      </c>
      <c r="C14" s="102"/>
      <c r="D14" s="103"/>
      <c r="E14" s="103"/>
      <c r="F14" s="103"/>
      <c r="G14" s="104"/>
      <c r="H14" s="104"/>
      <c r="I14" s="105"/>
      <c r="J14" s="105"/>
      <c r="K14" s="105"/>
      <c r="L14" s="106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ht="84">
      <c r="A15" s="134">
        <v>2</v>
      </c>
      <c r="B15" s="135" t="s">
        <v>115</v>
      </c>
      <c r="C15" s="419">
        <f>SUM(C16:C17)</f>
        <v>0</v>
      </c>
      <c r="D15" s="115"/>
      <c r="E15" s="115"/>
      <c r="F15" s="115"/>
      <c r="G15" s="115"/>
      <c r="H15" s="115"/>
      <c r="I15" s="116"/>
      <c r="J15" s="116"/>
      <c r="K15" s="116"/>
      <c r="L15" s="115"/>
    </row>
    <row r="16" spans="1:256" ht="21">
      <c r="A16" s="122"/>
      <c r="B16" s="107" t="s">
        <v>56</v>
      </c>
      <c r="C16" s="420"/>
      <c r="D16" s="103"/>
      <c r="E16" s="103"/>
      <c r="F16" s="103"/>
      <c r="G16" s="104"/>
      <c r="H16" s="104"/>
      <c r="I16" s="105"/>
      <c r="J16" s="105"/>
      <c r="K16" s="105"/>
      <c r="L16" s="106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 ht="21">
      <c r="A17" s="122"/>
      <c r="B17" s="107" t="s">
        <v>56</v>
      </c>
      <c r="C17" s="420"/>
      <c r="D17" s="103"/>
      <c r="E17" s="103"/>
      <c r="F17" s="103"/>
      <c r="G17" s="104"/>
      <c r="H17" s="104"/>
      <c r="I17" s="105"/>
      <c r="J17" s="105"/>
      <c r="K17" s="105"/>
      <c r="L17" s="106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pans="1:256" ht="42">
      <c r="A18" s="134">
        <v>3</v>
      </c>
      <c r="B18" s="135" t="s">
        <v>116</v>
      </c>
      <c r="C18" s="421">
        <f>SUM(C19:C20)</f>
        <v>0</v>
      </c>
      <c r="D18" s="147"/>
      <c r="E18" s="147"/>
      <c r="F18" s="147"/>
      <c r="G18" s="147"/>
      <c r="H18" s="147"/>
      <c r="I18" s="148"/>
      <c r="J18" s="148"/>
      <c r="K18" s="148"/>
      <c r="L18" s="147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</row>
    <row r="19" spans="1:256" ht="21">
      <c r="A19" s="122"/>
      <c r="B19" s="107" t="s">
        <v>56</v>
      </c>
      <c r="C19" s="420"/>
      <c r="D19" s="103"/>
      <c r="E19" s="103"/>
      <c r="F19" s="103"/>
      <c r="G19" s="104"/>
      <c r="H19" s="104"/>
      <c r="I19" s="105"/>
      <c r="J19" s="105"/>
      <c r="K19" s="105"/>
      <c r="L19" s="106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pans="1:256" ht="21">
      <c r="A20" s="122"/>
      <c r="B20" s="107" t="s">
        <v>56</v>
      </c>
      <c r="C20" s="420"/>
      <c r="D20" s="103"/>
      <c r="E20" s="103"/>
      <c r="F20" s="103"/>
      <c r="G20" s="104"/>
      <c r="H20" s="104"/>
      <c r="I20" s="105"/>
      <c r="J20" s="105"/>
      <c r="K20" s="105"/>
      <c r="L20" s="106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</sheetData>
  <mergeCells count="10">
    <mergeCell ref="A3:L3"/>
    <mergeCell ref="A8:A9"/>
    <mergeCell ref="B8:B9"/>
    <mergeCell ref="D8:E8"/>
    <mergeCell ref="F8:F9"/>
    <mergeCell ref="G8:G9"/>
    <mergeCell ref="H8:H9"/>
    <mergeCell ref="I8:I9"/>
    <mergeCell ref="J8:J9"/>
    <mergeCell ref="K8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945E-A946-4E15-AA0C-AF868FBA78E9}">
  <sheetPr>
    <tabColor rgb="FF00B0F0"/>
  </sheetPr>
  <dimension ref="A1:IV20"/>
  <sheetViews>
    <sheetView view="pageBreakPreview" zoomScaleNormal="100" zoomScaleSheetLayoutView="100" workbookViewId="0">
      <selection activeCell="O12" sqref="O12"/>
    </sheetView>
  </sheetViews>
  <sheetFormatPr defaultRowHeight="18.75"/>
  <cols>
    <col min="1" max="1" width="4.85546875" style="72" customWidth="1"/>
    <col min="2" max="2" width="53.85546875" style="71" customWidth="1"/>
    <col min="3" max="3" width="15.28515625" style="73" customWidth="1"/>
    <col min="4" max="4" width="8.85546875" style="73" customWidth="1"/>
    <col min="5" max="5" width="8.42578125" style="73" customWidth="1"/>
    <col min="6" max="6" width="18" style="73" bestFit="1" customWidth="1"/>
    <col min="7" max="7" width="13.7109375" style="73" customWidth="1"/>
    <col min="8" max="8" width="15.140625" style="73" customWidth="1"/>
    <col min="9" max="9" width="23.140625" style="71" bestFit="1" customWidth="1"/>
    <col min="10" max="10" width="18.5703125" style="71" bestFit="1" customWidth="1"/>
    <col min="11" max="11" width="19.140625" style="71" customWidth="1"/>
    <col min="12" max="12" width="13" style="73" customWidth="1"/>
    <col min="13" max="16384" width="9.140625" style="71"/>
  </cols>
  <sheetData>
    <row r="1" spans="1:256" ht="21">
      <c r="A1" s="61" t="s">
        <v>309</v>
      </c>
      <c r="B1" s="58"/>
      <c r="C1" s="59"/>
      <c r="D1" s="59"/>
      <c r="E1" s="59"/>
      <c r="F1" s="59"/>
      <c r="G1" s="59"/>
      <c r="H1" s="59"/>
      <c r="I1" s="58"/>
      <c r="J1" s="58"/>
      <c r="K1" s="58"/>
      <c r="L1" s="59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21">
      <c r="A2" s="61" t="s">
        <v>58</v>
      </c>
      <c r="B2" s="58"/>
      <c r="C2" s="59"/>
      <c r="D2" s="59"/>
      <c r="E2" s="59"/>
      <c r="F2" s="59"/>
      <c r="G2" s="59"/>
      <c r="H2" s="59"/>
      <c r="I2" s="58"/>
      <c r="J2" s="58"/>
      <c r="K2" s="58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21">
      <c r="A3" s="508" t="s">
        <v>117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</row>
    <row r="4" spans="1:256" ht="21">
      <c r="A4" s="417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</row>
    <row r="5" spans="1:256" ht="21">
      <c r="A5" s="228" t="s">
        <v>160</v>
      </c>
      <c r="B5" s="399"/>
      <c r="C5" s="399"/>
      <c r="D5" s="399"/>
      <c r="E5" s="399"/>
      <c r="F5" s="402" t="s">
        <v>205</v>
      </c>
      <c r="G5" s="399"/>
      <c r="H5" s="91" t="s">
        <v>256</v>
      </c>
      <c r="I5" s="399"/>
      <c r="J5" s="91" t="s">
        <v>206</v>
      </c>
      <c r="K5" s="91"/>
      <c r="L5" s="399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pans="1:256" ht="23.25">
      <c r="A6" s="229" t="s">
        <v>280</v>
      </c>
      <c r="B6" s="399"/>
      <c r="C6" s="399"/>
      <c r="D6" s="399"/>
      <c r="E6" s="399"/>
      <c r="F6" s="399"/>
      <c r="G6" s="399"/>
      <c r="H6" s="91" t="s">
        <v>257</v>
      </c>
      <c r="I6" s="399"/>
      <c r="J6" s="406" t="s">
        <v>207</v>
      </c>
      <c r="K6" s="406"/>
      <c r="L6" s="399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 ht="21">
      <c r="A7" s="93"/>
      <c r="B7" s="93"/>
      <c r="C7" s="93"/>
      <c r="D7" s="93"/>
      <c r="E7" s="93"/>
      <c r="F7" s="93"/>
      <c r="G7" s="93"/>
      <c r="H7" s="302" t="s">
        <v>261</v>
      </c>
      <c r="I7" s="93"/>
      <c r="J7" s="302"/>
      <c r="K7" s="302"/>
      <c r="L7" s="93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>
      <c r="A8" s="509" t="s">
        <v>28</v>
      </c>
      <c r="B8" s="509" t="s">
        <v>55</v>
      </c>
      <c r="C8" s="63" t="s">
        <v>50</v>
      </c>
      <c r="D8" s="512" t="s">
        <v>49</v>
      </c>
      <c r="E8" s="512"/>
      <c r="F8" s="513" t="s">
        <v>54</v>
      </c>
      <c r="G8" s="513" t="s">
        <v>59</v>
      </c>
      <c r="H8" s="513" t="s">
        <v>60</v>
      </c>
      <c r="I8" s="509" t="s">
        <v>53</v>
      </c>
      <c r="J8" s="509" t="s">
        <v>57</v>
      </c>
      <c r="K8" s="516" t="s">
        <v>208</v>
      </c>
      <c r="L8" s="64" t="s">
        <v>51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>
      <c r="A9" s="510"/>
      <c r="B9" s="511"/>
      <c r="C9" s="76" t="s">
        <v>52</v>
      </c>
      <c r="D9" s="400" t="s">
        <v>6</v>
      </c>
      <c r="E9" s="400" t="s">
        <v>2</v>
      </c>
      <c r="F9" s="514"/>
      <c r="G9" s="514"/>
      <c r="H9" s="514"/>
      <c r="I9" s="510"/>
      <c r="J9" s="515"/>
      <c r="K9" s="515"/>
      <c r="L9" s="66" t="s">
        <v>48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ht="24" thickBot="1">
      <c r="A10" s="67"/>
      <c r="B10" s="67" t="s">
        <v>22</v>
      </c>
      <c r="C10" s="77">
        <f>C11</f>
        <v>0</v>
      </c>
      <c r="D10" s="78"/>
      <c r="E10" s="69"/>
      <c r="F10" s="68"/>
      <c r="G10" s="68"/>
      <c r="H10" s="68"/>
      <c r="I10" s="68"/>
      <c r="J10" s="68"/>
      <c r="K10" s="68"/>
      <c r="L10" s="69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42.75" thickTop="1">
      <c r="A11" s="94"/>
      <c r="B11" s="118" t="s">
        <v>122</v>
      </c>
      <c r="C11" s="123">
        <f>SUM(C12,C15,C18)</f>
        <v>0</v>
      </c>
      <c r="D11" s="124"/>
      <c r="E11" s="124"/>
      <c r="F11" s="124"/>
      <c r="G11" s="125"/>
      <c r="H11" s="125"/>
      <c r="I11" s="126"/>
      <c r="J11" s="126"/>
      <c r="K11" s="127"/>
      <c r="L11" s="100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pans="1:256" ht="42">
      <c r="A12" s="101">
        <v>1</v>
      </c>
      <c r="B12" s="113" t="s">
        <v>118</v>
      </c>
      <c r="C12" s="108">
        <f>SUM(C13:C14)</f>
        <v>0</v>
      </c>
      <c r="D12" s="109"/>
      <c r="E12" s="128"/>
      <c r="F12" s="128"/>
      <c r="G12" s="129"/>
      <c r="H12" s="129"/>
      <c r="I12" s="130"/>
      <c r="J12" s="130"/>
      <c r="K12" s="130"/>
      <c r="L12" s="131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pans="1:256" ht="21">
      <c r="A13" s="122"/>
      <c r="B13" s="107" t="s">
        <v>56</v>
      </c>
      <c r="C13" s="102"/>
      <c r="D13" s="103"/>
      <c r="E13" s="103"/>
      <c r="F13" s="103"/>
      <c r="G13" s="104"/>
      <c r="H13" s="104"/>
      <c r="I13" s="105"/>
      <c r="J13" s="105"/>
      <c r="K13" s="105"/>
      <c r="L13" s="106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ht="21">
      <c r="A14" s="122"/>
      <c r="B14" s="107" t="s">
        <v>56</v>
      </c>
      <c r="C14" s="102"/>
      <c r="D14" s="103"/>
      <c r="E14" s="103"/>
      <c r="F14" s="103"/>
      <c r="G14" s="104"/>
      <c r="H14" s="104"/>
      <c r="I14" s="105"/>
      <c r="J14" s="105"/>
      <c r="K14" s="105"/>
      <c r="L14" s="106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ht="21">
      <c r="A15" s="101">
        <v>2</v>
      </c>
      <c r="B15" s="113" t="s">
        <v>265</v>
      </c>
      <c r="C15" s="108">
        <f>SUM(C16:C17)</f>
        <v>0</v>
      </c>
      <c r="D15" s="128"/>
      <c r="E15" s="128"/>
      <c r="F15" s="128"/>
      <c r="G15" s="129"/>
      <c r="H15" s="129"/>
      <c r="I15" s="130"/>
      <c r="J15" s="130"/>
      <c r="K15" s="130"/>
      <c r="L15" s="131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pans="1:256" ht="21">
      <c r="A16" s="122"/>
      <c r="B16" s="107" t="s">
        <v>56</v>
      </c>
      <c r="C16" s="102"/>
      <c r="D16" s="103"/>
      <c r="E16" s="103"/>
      <c r="F16" s="103"/>
      <c r="G16" s="104"/>
      <c r="H16" s="104"/>
      <c r="I16" s="105"/>
      <c r="J16" s="105"/>
      <c r="K16" s="105"/>
      <c r="L16" s="106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 ht="21">
      <c r="A17" s="122"/>
      <c r="B17" s="107" t="s">
        <v>56</v>
      </c>
      <c r="C17" s="102"/>
      <c r="D17" s="103"/>
      <c r="E17" s="103"/>
      <c r="F17" s="103"/>
      <c r="G17" s="104"/>
      <c r="H17" s="104"/>
      <c r="I17" s="105"/>
      <c r="J17" s="105"/>
      <c r="K17" s="105"/>
      <c r="L17" s="106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pans="1:256" ht="21">
      <c r="A18" s="101">
        <v>3</v>
      </c>
      <c r="B18" s="113" t="s">
        <v>266</v>
      </c>
      <c r="C18" s="133">
        <f>SUM(C19:C20)</f>
        <v>0</v>
      </c>
      <c r="D18" s="103"/>
      <c r="E18" s="103"/>
      <c r="F18" s="103"/>
      <c r="G18" s="104"/>
      <c r="H18" s="104"/>
      <c r="I18" s="105"/>
      <c r="J18" s="105"/>
      <c r="K18" s="105"/>
      <c r="L18" s="106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pans="1:256" ht="21">
      <c r="A19" s="122"/>
      <c r="B19" s="107" t="s">
        <v>56</v>
      </c>
      <c r="C19" s="102"/>
      <c r="D19" s="103"/>
      <c r="E19" s="103"/>
      <c r="F19" s="103"/>
      <c r="G19" s="104"/>
      <c r="H19" s="104"/>
      <c r="I19" s="105"/>
      <c r="J19" s="105"/>
      <c r="K19" s="105"/>
      <c r="L19" s="106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pans="1:256" ht="21">
      <c r="A20" s="122"/>
      <c r="B20" s="107" t="s">
        <v>56</v>
      </c>
      <c r="C20" s="102"/>
      <c r="D20" s="103"/>
      <c r="E20" s="103"/>
      <c r="F20" s="103"/>
      <c r="G20" s="104"/>
      <c r="H20" s="104"/>
      <c r="I20" s="105"/>
      <c r="J20" s="105"/>
      <c r="K20" s="105"/>
      <c r="L20" s="106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</sheetData>
  <mergeCells count="10">
    <mergeCell ref="A3:L3"/>
    <mergeCell ref="A8:A9"/>
    <mergeCell ref="B8:B9"/>
    <mergeCell ref="D8:E8"/>
    <mergeCell ref="F8:F9"/>
    <mergeCell ref="G8:G9"/>
    <mergeCell ref="H8:H9"/>
    <mergeCell ref="I8:I9"/>
    <mergeCell ref="J8:J9"/>
    <mergeCell ref="K8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K56"/>
  <sheetViews>
    <sheetView tabSelected="1" view="pageBreakPreview" zoomScale="90" zoomScaleNormal="90" zoomScaleSheetLayoutView="90" workbookViewId="0">
      <selection activeCell="M53" sqref="M53"/>
    </sheetView>
  </sheetViews>
  <sheetFormatPr defaultRowHeight="21"/>
  <cols>
    <col min="1" max="1" width="5.140625" style="5" customWidth="1"/>
    <col min="2" max="2" width="47.140625" style="5" customWidth="1"/>
    <col min="3" max="3" width="12.140625" style="5" bestFit="1" customWidth="1"/>
    <col min="4" max="6" width="14.85546875" style="5" customWidth="1"/>
    <col min="7" max="7" width="12.85546875" style="5" customWidth="1"/>
    <col min="8" max="8" width="11.85546875" style="5" customWidth="1"/>
    <col min="9" max="9" width="12.140625" style="5" bestFit="1" customWidth="1"/>
    <col min="10" max="10" width="15.140625" style="5" customWidth="1"/>
    <col min="11" max="11" width="14.7109375" style="5" customWidth="1"/>
    <col min="12" max="16384" width="9.140625" style="5"/>
  </cols>
  <sheetData>
    <row r="1" spans="1:11" s="9" customFormat="1" ht="23.25">
      <c r="A1" s="1" t="s">
        <v>283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11" customFormat="1" ht="23.25">
      <c r="A2" s="1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1" customFormat="1" ht="23.25">
      <c r="A3" s="1" t="s">
        <v>140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1" customFormat="1" ht="23.25">
      <c r="A4" s="1" t="s">
        <v>211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4" customFormat="1">
      <c r="A5" s="2"/>
      <c r="C5" s="2"/>
      <c r="D5" s="2"/>
      <c r="E5" s="2"/>
      <c r="F5" s="2"/>
      <c r="K5" s="13"/>
    </row>
    <row r="6" spans="1:11" s="4" customFormat="1" ht="27.75" customHeight="1">
      <c r="A6" s="449" t="s">
        <v>5</v>
      </c>
      <c r="B6" s="450"/>
      <c r="C6" s="456" t="s">
        <v>93</v>
      </c>
      <c r="D6" s="453" t="s">
        <v>65</v>
      </c>
      <c r="E6" s="454"/>
      <c r="F6" s="454"/>
      <c r="G6" s="454"/>
      <c r="H6" s="454"/>
      <c r="I6" s="454"/>
      <c r="J6" s="458" t="s">
        <v>144</v>
      </c>
      <c r="K6" s="458" t="s">
        <v>22</v>
      </c>
    </row>
    <row r="7" spans="1:11" s="15" customFormat="1" ht="58.5" customHeight="1">
      <c r="A7" s="451"/>
      <c r="B7" s="452"/>
      <c r="C7" s="457"/>
      <c r="D7" s="14" t="s">
        <v>19</v>
      </c>
      <c r="E7" s="14" t="s">
        <v>148</v>
      </c>
      <c r="F7" s="14" t="s">
        <v>152</v>
      </c>
      <c r="G7" s="14" t="s">
        <v>73</v>
      </c>
      <c r="H7" s="14" t="s">
        <v>20</v>
      </c>
      <c r="I7" s="87" t="s">
        <v>21</v>
      </c>
      <c r="J7" s="459"/>
      <c r="K7" s="459"/>
    </row>
    <row r="8" spans="1:11" s="4" customFormat="1" ht="27" customHeight="1">
      <c r="A8" s="189" t="s">
        <v>123</v>
      </c>
      <c r="B8" s="189"/>
      <c r="C8" s="190">
        <f>SUM(C9:C11)</f>
        <v>0</v>
      </c>
      <c r="D8" s="190"/>
      <c r="E8" s="190"/>
      <c r="F8" s="190"/>
      <c r="G8" s="190"/>
      <c r="H8" s="190"/>
      <c r="I8" s="190"/>
      <c r="J8" s="190"/>
      <c r="K8" s="190">
        <f>SUM(C8:J8)</f>
        <v>0</v>
      </c>
    </row>
    <row r="9" spans="1:11" ht="27" customHeight="1">
      <c r="A9" s="185">
        <v>1.1000000000000001</v>
      </c>
      <c r="B9" s="186" t="s">
        <v>225</v>
      </c>
      <c r="C9" s="187"/>
      <c r="D9" s="188"/>
      <c r="E9" s="188"/>
      <c r="F9" s="188"/>
      <c r="G9" s="188"/>
      <c r="H9" s="188"/>
      <c r="I9" s="188"/>
      <c r="J9" s="188"/>
      <c r="K9" s="82">
        <f>SUM(C9:J9)</f>
        <v>0</v>
      </c>
    </row>
    <row r="10" spans="1:11" ht="27" customHeight="1">
      <c r="A10" s="149">
        <v>1.2</v>
      </c>
      <c r="B10" s="84" t="s">
        <v>66</v>
      </c>
      <c r="C10" s="85"/>
      <c r="D10" s="150"/>
      <c r="E10" s="150"/>
      <c r="F10" s="150"/>
      <c r="G10" s="150"/>
      <c r="H10" s="150"/>
      <c r="I10" s="150"/>
      <c r="J10" s="150"/>
      <c r="K10" s="152">
        <f>SUM(C10:J10)</f>
        <v>0</v>
      </c>
    </row>
    <row r="11" spans="1:11" s="4" customFormat="1" ht="27" customHeight="1">
      <c r="A11" s="83">
        <v>1.3</v>
      </c>
      <c r="B11" s="84" t="s">
        <v>1</v>
      </c>
      <c r="C11" s="86">
        <f>SUM(C12:C14)</f>
        <v>0</v>
      </c>
      <c r="D11" s="151"/>
      <c r="E11" s="151"/>
      <c r="F11" s="151"/>
      <c r="G11" s="151"/>
      <c r="H11" s="151"/>
      <c r="I11" s="151"/>
      <c r="J11" s="151"/>
      <c r="K11" s="152">
        <f>SUM(C11:J11)</f>
        <v>0</v>
      </c>
    </row>
    <row r="12" spans="1:11" ht="27" customHeight="1">
      <c r="A12" s="83"/>
      <c r="B12" s="84" t="s">
        <v>124</v>
      </c>
      <c r="C12" s="85"/>
      <c r="D12" s="150"/>
      <c r="E12" s="150"/>
      <c r="F12" s="150"/>
      <c r="G12" s="150"/>
      <c r="H12" s="150"/>
      <c r="I12" s="150"/>
      <c r="J12" s="150"/>
      <c r="K12" s="204">
        <f t="shared" ref="K12:K14" si="0">SUM(C12:J12)</f>
        <v>0</v>
      </c>
    </row>
    <row r="13" spans="1:11" ht="27" customHeight="1">
      <c r="A13" s="191"/>
      <c r="B13" s="157" t="s">
        <v>125</v>
      </c>
      <c r="C13" s="192"/>
      <c r="D13" s="193"/>
      <c r="E13" s="193"/>
      <c r="F13" s="193"/>
      <c r="G13" s="193"/>
      <c r="H13" s="193"/>
      <c r="I13" s="193"/>
      <c r="J13" s="193"/>
      <c r="K13" s="204">
        <f t="shared" si="0"/>
        <v>0</v>
      </c>
    </row>
    <row r="14" spans="1:11" ht="27" customHeight="1">
      <c r="A14" s="191"/>
      <c r="B14" s="157" t="s">
        <v>153</v>
      </c>
      <c r="C14" s="192"/>
      <c r="D14" s="193"/>
      <c r="E14" s="193"/>
      <c r="F14" s="193"/>
      <c r="G14" s="193"/>
      <c r="H14" s="193"/>
      <c r="I14" s="193"/>
      <c r="J14" s="193"/>
      <c r="K14" s="204">
        <f t="shared" si="0"/>
        <v>0</v>
      </c>
    </row>
    <row r="15" spans="1:11" s="4" customFormat="1" ht="27" customHeight="1">
      <c r="A15" s="189" t="s">
        <v>132</v>
      </c>
      <c r="B15" s="189"/>
      <c r="C15" s="194">
        <f>SUM(C16+C26+C27)</f>
        <v>0</v>
      </c>
      <c r="D15" s="194">
        <f>SUM(D16+D26+D27)</f>
        <v>0</v>
      </c>
      <c r="E15" s="194">
        <f>SUM(E16+E26+E27)</f>
        <v>0</v>
      </c>
      <c r="F15" s="194">
        <f>SUM(F16+F26+F27)</f>
        <v>0</v>
      </c>
      <c r="G15" s="194">
        <f>SUM(G16+G26+G27)</f>
        <v>0</v>
      </c>
      <c r="H15" s="194"/>
      <c r="I15" s="194"/>
      <c r="J15" s="194"/>
      <c r="K15" s="190">
        <f>SUM(C15:J15)</f>
        <v>0</v>
      </c>
    </row>
    <row r="16" spans="1:11" s="214" customFormat="1">
      <c r="A16" s="210">
        <v>2.1</v>
      </c>
      <c r="B16" s="211" t="s">
        <v>285</v>
      </c>
      <c r="C16" s="212"/>
      <c r="D16" s="213">
        <f>SUM(D17:D20)</f>
        <v>0</v>
      </c>
      <c r="E16" s="213">
        <f>SUM(E17:E20)</f>
        <v>0</v>
      </c>
      <c r="F16" s="213">
        <f>SUM(F17:F20)</f>
        <v>0</v>
      </c>
      <c r="G16" s="213">
        <f t="shared" ref="G16" si="1">SUM(G17:G20)</f>
        <v>0</v>
      </c>
      <c r="H16" s="212"/>
      <c r="I16" s="212"/>
      <c r="J16" s="212"/>
      <c r="K16" s="208">
        <f>SUM(C16:J16)</f>
        <v>0</v>
      </c>
    </row>
    <row r="17" spans="1:11" ht="27" customHeight="1">
      <c r="A17" s="83"/>
      <c r="B17" s="84" t="s">
        <v>165</v>
      </c>
      <c r="C17" s="150"/>
      <c r="D17" s="85"/>
      <c r="E17" s="85"/>
      <c r="F17" s="85"/>
      <c r="G17" s="85"/>
      <c r="H17" s="150"/>
      <c r="I17" s="150"/>
      <c r="J17" s="150"/>
      <c r="K17" s="204">
        <f>SUM(C17:J17)</f>
        <v>0</v>
      </c>
    </row>
    <row r="18" spans="1:11" ht="27" customHeight="1">
      <c r="A18" s="83"/>
      <c r="B18" s="84" t="s">
        <v>166</v>
      </c>
      <c r="C18" s="150"/>
      <c r="D18" s="85"/>
      <c r="E18" s="85"/>
      <c r="F18" s="85"/>
      <c r="G18" s="85"/>
      <c r="H18" s="150"/>
      <c r="I18" s="150"/>
      <c r="J18" s="150"/>
      <c r="K18" s="204">
        <f t="shared" ref="K18:K30" si="2">SUM(C18:J18)</f>
        <v>0</v>
      </c>
    </row>
    <row r="19" spans="1:11" s="4" customFormat="1" ht="27" customHeight="1">
      <c r="A19" s="153"/>
      <c r="B19" s="84" t="s">
        <v>167</v>
      </c>
      <c r="C19" s="154"/>
      <c r="D19" s="155"/>
      <c r="E19" s="155"/>
      <c r="F19" s="155"/>
      <c r="G19" s="155"/>
      <c r="H19" s="154"/>
      <c r="I19" s="154"/>
      <c r="J19" s="154"/>
      <c r="K19" s="204">
        <f t="shared" si="2"/>
        <v>0</v>
      </c>
    </row>
    <row r="20" spans="1:11" s="4" customFormat="1" ht="27" customHeight="1">
      <c r="A20" s="316"/>
      <c r="B20" s="317" t="s">
        <v>168</v>
      </c>
      <c r="C20" s="318"/>
      <c r="D20" s="319"/>
      <c r="E20" s="319"/>
      <c r="F20" s="319"/>
      <c r="G20" s="319"/>
      <c r="H20" s="318"/>
      <c r="I20" s="318"/>
      <c r="J20" s="318"/>
      <c r="K20" s="320">
        <f t="shared" si="2"/>
        <v>0</v>
      </c>
    </row>
    <row r="21" spans="1:11" s="4" customFormat="1" ht="27" customHeight="1">
      <c r="A21" s="422">
        <v>2.2000000000000002</v>
      </c>
      <c r="B21" s="423" t="s">
        <v>284</v>
      </c>
      <c r="C21" s="424"/>
      <c r="D21" s="425"/>
      <c r="E21" s="425"/>
      <c r="F21" s="425"/>
      <c r="G21" s="425"/>
      <c r="H21" s="424"/>
      <c r="I21" s="424"/>
      <c r="J21" s="424"/>
      <c r="K21" s="426"/>
    </row>
    <row r="22" spans="1:11" s="4" customFormat="1" ht="27" customHeight="1">
      <c r="A22" s="153"/>
      <c r="B22" s="84" t="s">
        <v>165</v>
      </c>
      <c r="C22" s="154"/>
      <c r="D22" s="155"/>
      <c r="E22" s="155"/>
      <c r="F22" s="155"/>
      <c r="G22" s="155"/>
      <c r="H22" s="154"/>
      <c r="I22" s="154"/>
      <c r="J22" s="154"/>
      <c r="K22" s="204"/>
    </row>
    <row r="23" spans="1:11" s="4" customFormat="1" ht="27" customHeight="1">
      <c r="A23" s="153"/>
      <c r="B23" s="84" t="s">
        <v>166</v>
      </c>
      <c r="C23" s="154"/>
      <c r="D23" s="155"/>
      <c r="E23" s="155"/>
      <c r="F23" s="155"/>
      <c r="G23" s="155"/>
      <c r="H23" s="154"/>
      <c r="I23" s="154"/>
      <c r="J23" s="154"/>
      <c r="K23" s="204"/>
    </row>
    <row r="24" spans="1:11" s="4" customFormat="1" ht="27" customHeight="1">
      <c r="A24" s="153"/>
      <c r="B24" s="84" t="s">
        <v>167</v>
      </c>
      <c r="C24" s="154"/>
      <c r="D24" s="155"/>
      <c r="E24" s="155"/>
      <c r="F24" s="155"/>
      <c r="G24" s="155"/>
      <c r="H24" s="154"/>
      <c r="I24" s="154"/>
      <c r="J24" s="154"/>
      <c r="K24" s="204"/>
    </row>
    <row r="25" spans="1:11" s="4" customFormat="1" ht="27" customHeight="1">
      <c r="A25" s="316"/>
      <c r="B25" s="317" t="s">
        <v>168</v>
      </c>
      <c r="C25" s="318"/>
      <c r="D25" s="319"/>
      <c r="E25" s="319"/>
      <c r="F25" s="319"/>
      <c r="G25" s="319"/>
      <c r="H25" s="318"/>
      <c r="I25" s="318"/>
      <c r="J25" s="318"/>
      <c r="K25" s="320"/>
    </row>
    <row r="26" spans="1:11" s="4" customFormat="1" ht="27" customHeight="1">
      <c r="A26" s="310">
        <v>2.2999999999999998</v>
      </c>
      <c r="B26" s="311" t="s">
        <v>126</v>
      </c>
      <c r="C26" s="312"/>
      <c r="D26" s="313"/>
      <c r="E26" s="313"/>
      <c r="F26" s="313"/>
      <c r="G26" s="314"/>
      <c r="H26" s="312"/>
      <c r="I26" s="312"/>
      <c r="J26" s="312"/>
      <c r="K26" s="315">
        <f t="shared" si="2"/>
        <v>0</v>
      </c>
    </row>
    <row r="27" spans="1:11" s="4" customFormat="1" ht="27" customHeight="1">
      <c r="A27" s="195">
        <v>2.4</v>
      </c>
      <c r="B27" s="196" t="s">
        <v>127</v>
      </c>
      <c r="C27" s="197"/>
      <c r="D27" s="198">
        <f>SUM(D28:D31)</f>
        <v>0</v>
      </c>
      <c r="E27" s="198">
        <f>SUM(E28:E31)</f>
        <v>0</v>
      </c>
      <c r="F27" s="198">
        <f>SUM(F28:F31)</f>
        <v>0</v>
      </c>
      <c r="G27" s="198">
        <f t="shared" ref="G27:I27" si="3">SUM(G28:G31)</f>
        <v>0</v>
      </c>
      <c r="H27" s="198">
        <f t="shared" si="3"/>
        <v>0</v>
      </c>
      <c r="I27" s="198">
        <f t="shared" si="3"/>
        <v>0</v>
      </c>
      <c r="J27" s="197"/>
      <c r="K27" s="152">
        <f t="shared" si="2"/>
        <v>0</v>
      </c>
    </row>
    <row r="28" spans="1:11" s="4" customFormat="1" ht="27" customHeight="1">
      <c r="A28" s="156"/>
      <c r="B28" s="157" t="s">
        <v>169</v>
      </c>
      <c r="C28" s="158"/>
      <c r="D28" s="159"/>
      <c r="E28" s="159"/>
      <c r="F28" s="159"/>
      <c r="G28" s="169"/>
      <c r="H28" s="169"/>
      <c r="I28" s="169"/>
      <c r="J28" s="158"/>
      <c r="K28" s="204">
        <f t="shared" si="2"/>
        <v>0</v>
      </c>
    </row>
    <row r="29" spans="1:11" s="4" customFormat="1" ht="27" customHeight="1">
      <c r="A29" s="156"/>
      <c r="B29" s="157" t="s">
        <v>170</v>
      </c>
      <c r="C29" s="158"/>
      <c r="D29" s="159"/>
      <c r="E29" s="159"/>
      <c r="F29" s="159"/>
      <c r="G29" s="169"/>
      <c r="H29" s="169"/>
      <c r="I29" s="169"/>
      <c r="J29" s="158"/>
      <c r="K29" s="204">
        <f t="shared" si="2"/>
        <v>0</v>
      </c>
    </row>
    <row r="30" spans="1:11" s="4" customFormat="1" ht="27" customHeight="1">
      <c r="A30" s="156"/>
      <c r="B30" s="157" t="s">
        <v>171</v>
      </c>
      <c r="C30" s="158"/>
      <c r="D30" s="159"/>
      <c r="E30" s="159"/>
      <c r="F30" s="159"/>
      <c r="G30" s="169"/>
      <c r="H30" s="169"/>
      <c r="I30" s="169"/>
      <c r="J30" s="158"/>
      <c r="K30" s="204">
        <f t="shared" si="2"/>
        <v>0</v>
      </c>
    </row>
    <row r="31" spans="1:11" s="4" customFormat="1" ht="27" customHeight="1">
      <c r="A31" s="156"/>
      <c r="B31" s="157" t="s">
        <v>172</v>
      </c>
      <c r="C31" s="158"/>
      <c r="D31" s="159"/>
      <c r="E31" s="159"/>
      <c r="F31" s="159"/>
      <c r="G31" s="169"/>
      <c r="H31" s="169"/>
      <c r="I31" s="169"/>
      <c r="J31" s="158"/>
      <c r="K31" s="334">
        <f t="shared" ref="K31:K37" si="4">SUM(C31:J31)</f>
        <v>0</v>
      </c>
    </row>
    <row r="32" spans="1:11" s="4" customFormat="1" ht="27" customHeight="1">
      <c r="A32" s="189" t="s">
        <v>216</v>
      </c>
      <c r="B32" s="189"/>
      <c r="C32" s="194"/>
      <c r="D32" s="194">
        <f>SUM(D33)</f>
        <v>0</v>
      </c>
      <c r="E32" s="194">
        <f t="shared" ref="E32:I32" si="5">SUM(E33)</f>
        <v>0</v>
      </c>
      <c r="F32" s="194">
        <f t="shared" si="5"/>
        <v>0</v>
      </c>
      <c r="G32" s="194">
        <f t="shared" si="5"/>
        <v>0</v>
      </c>
      <c r="H32" s="194">
        <f t="shared" si="5"/>
        <v>0</v>
      </c>
      <c r="I32" s="194">
        <f t="shared" si="5"/>
        <v>0</v>
      </c>
      <c r="J32" s="194"/>
      <c r="K32" s="335">
        <f t="shared" si="4"/>
        <v>0</v>
      </c>
    </row>
    <row r="33" spans="1:11" s="4" customFormat="1" ht="42">
      <c r="A33" s="332">
        <v>3.1</v>
      </c>
      <c r="B33" s="331" t="s">
        <v>217</v>
      </c>
      <c r="C33" s="328"/>
      <c r="D33" s="329"/>
      <c r="E33" s="329"/>
      <c r="F33" s="329"/>
      <c r="G33" s="330"/>
      <c r="H33" s="330"/>
      <c r="I33" s="330"/>
      <c r="J33" s="328"/>
      <c r="K33" s="315">
        <f t="shared" si="4"/>
        <v>0</v>
      </c>
    </row>
    <row r="34" spans="1:11" s="4" customFormat="1" ht="27" customHeight="1">
      <c r="A34" s="189" t="s">
        <v>218</v>
      </c>
      <c r="B34" s="189"/>
      <c r="C34" s="194"/>
      <c r="D34" s="194">
        <f>SUM(D35:D36)</f>
        <v>0</v>
      </c>
      <c r="E34" s="194">
        <f>SUM(E35:E36)</f>
        <v>0</v>
      </c>
      <c r="F34" s="194">
        <f>SUM(F35:F36)</f>
        <v>0</v>
      </c>
      <c r="G34" s="194">
        <f>SUM(G35:G36)</f>
        <v>0</v>
      </c>
      <c r="H34" s="194">
        <f t="shared" ref="H34:I34" si="6">SUM(H35:H36)</f>
        <v>0</v>
      </c>
      <c r="I34" s="194">
        <f t="shared" si="6"/>
        <v>0</v>
      </c>
      <c r="J34" s="194"/>
      <c r="K34" s="190">
        <f t="shared" si="4"/>
        <v>0</v>
      </c>
    </row>
    <row r="35" spans="1:11" ht="27" customHeight="1">
      <c r="A35" s="185">
        <v>4.0999999999999996</v>
      </c>
      <c r="B35" s="186" t="s">
        <v>26</v>
      </c>
      <c r="C35" s="188"/>
      <c r="D35" s="187"/>
      <c r="E35" s="187"/>
      <c r="F35" s="187"/>
      <c r="G35" s="187"/>
      <c r="H35" s="188"/>
      <c r="I35" s="188"/>
      <c r="J35" s="188"/>
      <c r="K35" s="82">
        <f t="shared" si="4"/>
        <v>0</v>
      </c>
    </row>
    <row r="36" spans="1:11" ht="27" customHeight="1">
      <c r="A36" s="149">
        <v>4.2</v>
      </c>
      <c r="B36" s="84" t="s">
        <v>27</v>
      </c>
      <c r="C36" s="150"/>
      <c r="D36" s="85"/>
      <c r="E36" s="85"/>
      <c r="F36" s="85"/>
      <c r="G36" s="85"/>
      <c r="H36" s="150"/>
      <c r="I36" s="150"/>
      <c r="J36" s="150"/>
      <c r="K36" s="152">
        <f t="shared" si="4"/>
        <v>0</v>
      </c>
    </row>
    <row r="37" spans="1:11" s="4" customFormat="1" ht="27" customHeight="1">
      <c r="A37" s="189" t="s">
        <v>219</v>
      </c>
      <c r="B37" s="189"/>
      <c r="C37" s="194"/>
      <c r="D37" s="194">
        <f>SUM(D38)</f>
        <v>0</v>
      </c>
      <c r="E37" s="194">
        <f t="shared" ref="E37:J37" si="7">SUM(E38)</f>
        <v>0</v>
      </c>
      <c r="F37" s="194">
        <f t="shared" si="7"/>
        <v>0</v>
      </c>
      <c r="G37" s="194">
        <f t="shared" si="7"/>
        <v>0</v>
      </c>
      <c r="H37" s="194">
        <f t="shared" si="7"/>
        <v>0</v>
      </c>
      <c r="I37" s="194">
        <f t="shared" si="7"/>
        <v>0</v>
      </c>
      <c r="J37" s="194">
        <f t="shared" si="7"/>
        <v>0</v>
      </c>
      <c r="K37" s="190">
        <f t="shared" si="4"/>
        <v>0</v>
      </c>
    </row>
    <row r="38" spans="1:11" ht="27" customHeight="1">
      <c r="A38" s="185">
        <v>5.0999999999999996</v>
      </c>
      <c r="B38" s="186" t="s">
        <v>151</v>
      </c>
      <c r="C38" s="188"/>
      <c r="D38" s="187"/>
      <c r="E38" s="187"/>
      <c r="F38" s="187"/>
      <c r="G38" s="188"/>
      <c r="H38" s="188"/>
      <c r="I38" s="188"/>
      <c r="J38" s="188"/>
      <c r="K38" s="82">
        <f t="shared" ref="K38" si="8">SUM(D38:I38)</f>
        <v>0</v>
      </c>
    </row>
    <row r="39" spans="1:11" s="4" customFormat="1" ht="27" customHeight="1">
      <c r="A39" s="189" t="s">
        <v>259</v>
      </c>
      <c r="B39" s="189"/>
      <c r="C39" s="194"/>
      <c r="D39" s="194"/>
      <c r="E39" s="194"/>
      <c r="F39" s="194"/>
      <c r="G39" s="194"/>
      <c r="H39" s="194"/>
      <c r="I39" s="194"/>
      <c r="J39" s="194">
        <f>SUM(J40)</f>
        <v>0</v>
      </c>
      <c r="K39" s="190">
        <f t="shared" ref="K39:K42" si="9">SUM(C39:J39)</f>
        <v>0</v>
      </c>
    </row>
    <row r="40" spans="1:11" s="209" customFormat="1">
      <c r="A40" s="342">
        <v>6.1</v>
      </c>
      <c r="B40" s="343" t="s">
        <v>226</v>
      </c>
      <c r="C40" s="344"/>
      <c r="D40" s="344"/>
      <c r="E40" s="344"/>
      <c r="F40" s="344"/>
      <c r="G40" s="344"/>
      <c r="H40" s="344"/>
      <c r="I40" s="344"/>
      <c r="J40" s="345"/>
      <c r="K40" s="346">
        <f t="shared" si="9"/>
        <v>0</v>
      </c>
    </row>
    <row r="41" spans="1:11" s="4" customFormat="1" ht="27" customHeight="1">
      <c r="A41" s="189" t="s">
        <v>220</v>
      </c>
      <c r="B41" s="189"/>
      <c r="C41" s="194"/>
      <c r="D41" s="194"/>
      <c r="E41" s="194"/>
      <c r="F41" s="194"/>
      <c r="G41" s="194"/>
      <c r="H41" s="194"/>
      <c r="I41" s="194"/>
      <c r="J41" s="194">
        <f>SUM(J42:J50)</f>
        <v>0</v>
      </c>
      <c r="K41" s="190">
        <f t="shared" si="9"/>
        <v>0</v>
      </c>
    </row>
    <row r="42" spans="1:11" s="209" customFormat="1">
      <c r="A42" s="303">
        <v>7.1</v>
      </c>
      <c r="B42" s="304" t="s">
        <v>145</v>
      </c>
      <c r="C42" s="414"/>
      <c r="D42" s="414"/>
      <c r="E42" s="414"/>
      <c r="F42" s="414"/>
      <c r="G42" s="414"/>
      <c r="H42" s="414"/>
      <c r="I42" s="414"/>
      <c r="J42" s="415"/>
      <c r="K42" s="416">
        <f t="shared" si="9"/>
        <v>0</v>
      </c>
    </row>
    <row r="43" spans="1:11" s="209" customFormat="1">
      <c r="A43" s="305">
        <v>7.2</v>
      </c>
      <c r="B43" s="306" t="s">
        <v>146</v>
      </c>
      <c r="C43" s="206"/>
      <c r="D43" s="206"/>
      <c r="E43" s="206"/>
      <c r="F43" s="206"/>
      <c r="G43" s="206"/>
      <c r="H43" s="206"/>
      <c r="I43" s="206"/>
      <c r="J43" s="207"/>
      <c r="K43" s="208">
        <f t="shared" ref="K43:K48" si="10">SUM(C43:J43)</f>
        <v>0</v>
      </c>
    </row>
    <row r="44" spans="1:11" s="209" customFormat="1">
      <c r="A44" s="305">
        <v>7.3</v>
      </c>
      <c r="B44" s="307" t="s">
        <v>142</v>
      </c>
      <c r="C44" s="206"/>
      <c r="D44" s="206"/>
      <c r="E44" s="206"/>
      <c r="F44" s="206"/>
      <c r="G44" s="206"/>
      <c r="H44" s="206"/>
      <c r="I44" s="206"/>
      <c r="J44" s="207"/>
      <c r="K44" s="208">
        <f t="shared" si="10"/>
        <v>0</v>
      </c>
    </row>
    <row r="45" spans="1:11" s="209" customFormat="1">
      <c r="A45" s="305">
        <v>7.4</v>
      </c>
      <c r="B45" s="307" t="s">
        <v>143</v>
      </c>
      <c r="C45" s="206"/>
      <c r="D45" s="206"/>
      <c r="E45" s="206"/>
      <c r="F45" s="206"/>
      <c r="G45" s="206"/>
      <c r="H45" s="206"/>
      <c r="I45" s="206"/>
      <c r="J45" s="207"/>
      <c r="K45" s="208">
        <f t="shared" si="10"/>
        <v>0</v>
      </c>
    </row>
    <row r="46" spans="1:11" s="209" customFormat="1">
      <c r="A46" s="305">
        <v>7.5</v>
      </c>
      <c r="B46" s="307" t="s">
        <v>141</v>
      </c>
      <c r="C46" s="206"/>
      <c r="D46" s="206"/>
      <c r="E46" s="206"/>
      <c r="F46" s="206"/>
      <c r="G46" s="206"/>
      <c r="H46" s="206"/>
      <c r="I46" s="206"/>
      <c r="J46" s="207"/>
      <c r="K46" s="208">
        <f t="shared" si="10"/>
        <v>0</v>
      </c>
    </row>
    <row r="47" spans="1:11" s="209" customFormat="1">
      <c r="A47" s="305">
        <v>7.6</v>
      </c>
      <c r="B47" s="306" t="s">
        <v>147</v>
      </c>
      <c r="C47" s="206"/>
      <c r="D47" s="206"/>
      <c r="E47" s="206"/>
      <c r="F47" s="206"/>
      <c r="G47" s="206"/>
      <c r="H47" s="206"/>
      <c r="I47" s="206"/>
      <c r="J47" s="207"/>
      <c r="K47" s="208">
        <f t="shared" si="10"/>
        <v>0</v>
      </c>
    </row>
    <row r="48" spans="1:11" s="209" customFormat="1">
      <c r="A48" s="305">
        <v>7.7</v>
      </c>
      <c r="B48" s="308" t="s">
        <v>164</v>
      </c>
      <c r="C48" s="206"/>
      <c r="D48" s="206"/>
      <c r="E48" s="206"/>
      <c r="F48" s="206"/>
      <c r="G48" s="206"/>
      <c r="H48" s="206"/>
      <c r="I48" s="206"/>
      <c r="J48" s="207"/>
      <c r="K48" s="208">
        <f t="shared" si="10"/>
        <v>0</v>
      </c>
    </row>
    <row r="49" spans="1:11" s="209" customFormat="1">
      <c r="A49" s="305">
        <v>7.8</v>
      </c>
      <c r="B49" s="308" t="s">
        <v>227</v>
      </c>
      <c r="C49" s="407"/>
      <c r="D49" s="407"/>
      <c r="E49" s="407"/>
      <c r="F49" s="407"/>
      <c r="G49" s="407"/>
      <c r="H49" s="407"/>
      <c r="I49" s="407"/>
      <c r="J49" s="408"/>
      <c r="K49" s="409">
        <f>SUM(C49:J49)</f>
        <v>0</v>
      </c>
    </row>
    <row r="50" spans="1:11" s="209" customFormat="1">
      <c r="A50" s="333">
        <v>7.9</v>
      </c>
      <c r="B50" s="410" t="s">
        <v>260</v>
      </c>
      <c r="C50" s="411"/>
      <c r="D50" s="411"/>
      <c r="E50" s="411"/>
      <c r="F50" s="411"/>
      <c r="G50" s="411"/>
      <c r="H50" s="411"/>
      <c r="I50" s="411"/>
      <c r="J50" s="412"/>
      <c r="K50" s="413">
        <f>SUM(C50:J50)</f>
        <v>0</v>
      </c>
    </row>
    <row r="51" spans="1:11" s="209" customFormat="1" ht="25.5" customHeight="1">
      <c r="A51" s="460" t="s">
        <v>223</v>
      </c>
      <c r="B51" s="460"/>
      <c r="C51" s="309">
        <f t="shared" ref="C51:K51" si="11">SUM(C8,C15,C32,C34,C37,C39,C41)</f>
        <v>0</v>
      </c>
      <c r="D51" s="309">
        <f t="shared" si="11"/>
        <v>0</v>
      </c>
      <c r="E51" s="309">
        <f t="shared" si="11"/>
        <v>0</v>
      </c>
      <c r="F51" s="309">
        <f t="shared" si="11"/>
        <v>0</v>
      </c>
      <c r="G51" s="309">
        <f t="shared" si="11"/>
        <v>0</v>
      </c>
      <c r="H51" s="309">
        <f t="shared" si="11"/>
        <v>0</v>
      </c>
      <c r="I51" s="309">
        <f t="shared" si="11"/>
        <v>0</v>
      </c>
      <c r="J51" s="309">
        <f t="shared" si="11"/>
        <v>0</v>
      </c>
      <c r="K51" s="309">
        <f t="shared" si="11"/>
        <v>0</v>
      </c>
    </row>
    <row r="52" spans="1:11" s="4" customFormat="1" ht="27" customHeight="1">
      <c r="A52" s="189" t="s">
        <v>221</v>
      </c>
      <c r="B52" s="189"/>
      <c r="C52" s="194"/>
      <c r="D52" s="194"/>
      <c r="E52" s="194"/>
      <c r="F52" s="194"/>
      <c r="G52" s="194"/>
      <c r="H52" s="194"/>
      <c r="I52" s="194"/>
      <c r="J52" s="194">
        <f>SUM(J53:J55)</f>
        <v>0</v>
      </c>
      <c r="K52" s="190">
        <f>SUM(C52:J52)</f>
        <v>0</v>
      </c>
    </row>
    <row r="53" spans="1:11" s="218" customFormat="1" ht="42">
      <c r="A53" s="205">
        <v>8.1</v>
      </c>
      <c r="B53" s="215" t="s">
        <v>200</v>
      </c>
      <c r="C53" s="216"/>
      <c r="D53" s="216"/>
      <c r="E53" s="216"/>
      <c r="F53" s="216"/>
      <c r="G53" s="216"/>
      <c r="H53" s="216"/>
      <c r="I53" s="216"/>
      <c r="J53" s="219"/>
      <c r="K53" s="217">
        <f>SUM(C53:J53)</f>
        <v>0</v>
      </c>
    </row>
    <row r="54" spans="1:11" s="218" customFormat="1" ht="42">
      <c r="A54" s="205">
        <v>8.1999999999999993</v>
      </c>
      <c r="B54" s="215" t="s">
        <v>202</v>
      </c>
      <c r="C54" s="216"/>
      <c r="D54" s="216"/>
      <c r="E54" s="216"/>
      <c r="F54" s="216"/>
      <c r="G54" s="216"/>
      <c r="H54" s="216"/>
      <c r="I54" s="216"/>
      <c r="J54" s="219"/>
      <c r="K54" s="217">
        <f>SUM(C54:J54)</f>
        <v>0</v>
      </c>
    </row>
    <row r="55" spans="1:11" s="218" customFormat="1" ht="42">
      <c r="A55" s="205">
        <v>8.3000000000000007</v>
      </c>
      <c r="B55" s="215" t="s">
        <v>201</v>
      </c>
      <c r="C55" s="216"/>
      <c r="D55" s="216"/>
      <c r="E55" s="216"/>
      <c r="F55" s="216"/>
      <c r="G55" s="216"/>
      <c r="H55" s="216"/>
      <c r="I55" s="216"/>
      <c r="J55" s="219"/>
      <c r="K55" s="217">
        <f>SUM(C55:J55)</f>
        <v>0</v>
      </c>
    </row>
    <row r="56" spans="1:11" s="4" customFormat="1" ht="27" customHeight="1">
      <c r="A56" s="453" t="s">
        <v>222</v>
      </c>
      <c r="B56" s="455"/>
      <c r="C56" s="160">
        <f>C51+C52</f>
        <v>0</v>
      </c>
      <c r="D56" s="160">
        <f t="shared" ref="D56:J56" si="12">D51+D52</f>
        <v>0</v>
      </c>
      <c r="E56" s="160">
        <f t="shared" si="12"/>
        <v>0</v>
      </c>
      <c r="F56" s="160">
        <f t="shared" si="12"/>
        <v>0</v>
      </c>
      <c r="G56" s="160">
        <f t="shared" si="12"/>
        <v>0</v>
      </c>
      <c r="H56" s="160">
        <f t="shared" si="12"/>
        <v>0</v>
      </c>
      <c r="I56" s="160">
        <f t="shared" si="12"/>
        <v>0</v>
      </c>
      <c r="J56" s="160">
        <f t="shared" si="12"/>
        <v>0</v>
      </c>
      <c r="K56" s="160">
        <f>K51+K52</f>
        <v>0</v>
      </c>
    </row>
  </sheetData>
  <mergeCells count="7">
    <mergeCell ref="A6:B7"/>
    <mergeCell ref="D6:I6"/>
    <mergeCell ref="A56:B56"/>
    <mergeCell ref="C6:C7"/>
    <mergeCell ref="K6:K7"/>
    <mergeCell ref="J6:J7"/>
    <mergeCell ref="A51:B51"/>
  </mergeCells>
  <printOptions horizontalCentered="1"/>
  <pageMargins left="0.70866141732283472" right="0.23622047244094491" top="0.98425196850393704" bottom="0.62992125984251968" header="0.51181102362204722" footer="0.27559055118110237"/>
  <pageSetup paperSize="9" scale="85" orientation="landscape" r:id="rId1"/>
  <headerFooter alignWithMargins="0">
    <oddFooter>&amp;C&amp;P/&amp;N&amp;R&amp;A</oddFooter>
  </headerFooter>
  <rowBreaks count="1" manualBreakCount="1">
    <brk id="4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</sheetPr>
  <dimension ref="A1:M40"/>
  <sheetViews>
    <sheetView showGridLines="0" view="pageBreakPreview" zoomScaleNormal="90" zoomScaleSheetLayoutView="100" workbookViewId="0">
      <selection activeCell="Q10" sqref="Q10"/>
    </sheetView>
  </sheetViews>
  <sheetFormatPr defaultRowHeight="24" customHeight="1"/>
  <cols>
    <col min="1" max="1" width="2.28515625" style="5" customWidth="1"/>
    <col min="2" max="2" width="4.5703125" style="5" customWidth="1"/>
    <col min="3" max="3" width="2.85546875" style="5" customWidth="1"/>
    <col min="4" max="4" width="36.42578125" style="5" customWidth="1"/>
    <col min="5" max="5" width="7" style="5" customWidth="1"/>
    <col min="6" max="7" width="10.5703125" style="5" customWidth="1"/>
    <col min="8" max="8" width="5.5703125" style="5" bestFit="1" customWidth="1"/>
    <col min="9" max="9" width="11.28515625" style="29" customWidth="1"/>
    <col min="10" max="10" width="13" style="29" customWidth="1"/>
    <col min="11" max="11" width="5.85546875" style="5" bestFit="1" customWidth="1"/>
    <col min="12" max="16384" width="9.140625" style="5"/>
  </cols>
  <sheetData>
    <row r="1" spans="1:11" s="11" customFormat="1" ht="24" customHeight="1">
      <c r="A1" s="1" t="s">
        <v>282</v>
      </c>
      <c r="B1" s="10"/>
      <c r="C1" s="10"/>
      <c r="D1" s="10"/>
      <c r="E1" s="10"/>
      <c r="F1" s="10"/>
      <c r="G1" s="10"/>
      <c r="H1" s="10"/>
      <c r="I1" s="16"/>
      <c r="J1" s="13"/>
      <c r="K1" s="10"/>
    </row>
    <row r="2" spans="1:11" s="11" customFormat="1" ht="24" customHeight="1">
      <c r="A2" s="1" t="s">
        <v>16</v>
      </c>
      <c r="B2" s="10"/>
      <c r="C2" s="10"/>
      <c r="D2" s="10"/>
      <c r="E2" s="10"/>
      <c r="F2" s="10"/>
      <c r="G2" s="10"/>
      <c r="H2" s="10"/>
      <c r="I2" s="16"/>
      <c r="J2" s="13"/>
      <c r="K2" s="10"/>
    </row>
    <row r="3" spans="1:11" s="11" customFormat="1" ht="24" customHeight="1">
      <c r="A3" s="1" t="s">
        <v>160</v>
      </c>
      <c r="B3" s="10"/>
      <c r="C3" s="10"/>
      <c r="D3" s="10"/>
      <c r="E3" s="10"/>
      <c r="F3" s="10"/>
      <c r="G3" s="10"/>
      <c r="H3" s="10"/>
      <c r="I3" s="16"/>
      <c r="J3" s="13"/>
      <c r="K3" s="10"/>
    </row>
    <row r="4" spans="1:11" s="11" customFormat="1" ht="24" customHeight="1">
      <c r="A4" s="1" t="s">
        <v>159</v>
      </c>
      <c r="B4" s="10"/>
      <c r="C4" s="10"/>
      <c r="D4" s="10"/>
      <c r="E4" s="10"/>
      <c r="F4" s="10"/>
      <c r="G4" s="10"/>
      <c r="H4" s="10"/>
      <c r="I4" s="16"/>
      <c r="J4" s="13"/>
      <c r="K4" s="10"/>
    </row>
    <row r="5" spans="1:11" s="11" customFormat="1" ht="24" customHeight="1">
      <c r="A5" s="1" t="s">
        <v>133</v>
      </c>
      <c r="B5" s="10"/>
      <c r="C5" s="10"/>
      <c r="D5" s="10"/>
      <c r="E5" s="10"/>
      <c r="F5" s="10"/>
      <c r="G5" s="10"/>
      <c r="H5" s="10"/>
      <c r="I5" s="16"/>
      <c r="J5" s="13"/>
      <c r="K5" s="10"/>
    </row>
    <row r="6" spans="1:11" s="11" customFormat="1" ht="24" customHeight="1">
      <c r="A6" s="177" t="s">
        <v>134</v>
      </c>
      <c r="B6" s="10"/>
      <c r="C6" s="10"/>
      <c r="D6" s="174"/>
      <c r="E6" s="10"/>
      <c r="F6" s="10"/>
      <c r="G6" s="10"/>
      <c r="H6" s="10"/>
      <c r="I6" s="18">
        <f>I7+I29</f>
        <v>0</v>
      </c>
      <c r="J6" s="19" t="s">
        <v>0</v>
      </c>
      <c r="K6" s="10"/>
    </row>
    <row r="7" spans="1:11" s="17" customFormat="1" ht="27" customHeight="1">
      <c r="A7" s="175" t="s">
        <v>23</v>
      </c>
      <c r="B7" s="9"/>
      <c r="C7" s="9"/>
      <c r="D7" s="11"/>
      <c r="E7" s="11"/>
      <c r="F7" s="11"/>
      <c r="G7" s="11"/>
      <c r="H7" s="11"/>
      <c r="I7" s="176">
        <f>F9+F18+F27</f>
        <v>0</v>
      </c>
      <c r="J7" s="9" t="s">
        <v>0</v>
      </c>
    </row>
    <row r="8" spans="1:11" ht="9" customHeight="1">
      <c r="A8" s="12"/>
      <c r="B8" s="3"/>
      <c r="C8" s="3"/>
      <c r="D8" s="2"/>
      <c r="E8" s="3"/>
      <c r="F8" s="4"/>
      <c r="G8" s="3"/>
      <c r="H8" s="3"/>
      <c r="I8" s="20"/>
      <c r="J8" s="20"/>
      <c r="K8" s="3"/>
    </row>
    <row r="9" spans="1:11" s="4" customFormat="1" ht="24" customHeight="1">
      <c r="A9" s="4" t="s">
        <v>228</v>
      </c>
      <c r="F9" s="21">
        <f>G10</f>
        <v>0</v>
      </c>
      <c r="G9" s="22" t="s">
        <v>0</v>
      </c>
      <c r="I9" s="22"/>
      <c r="J9" s="22"/>
    </row>
    <row r="10" spans="1:11" s="4" customFormat="1" ht="24" customHeight="1">
      <c r="B10" s="4" t="s">
        <v>3</v>
      </c>
      <c r="G10" s="23">
        <f>I11+I14</f>
        <v>0</v>
      </c>
      <c r="H10" s="22" t="s">
        <v>0</v>
      </c>
      <c r="J10" s="22"/>
    </row>
    <row r="11" spans="1:11" s="4" customFormat="1" ht="24" customHeight="1">
      <c r="D11" s="4" t="s">
        <v>15</v>
      </c>
      <c r="I11" s="21">
        <f>SUM(J12:J13)</f>
        <v>0</v>
      </c>
      <c r="J11" s="4" t="s">
        <v>0</v>
      </c>
    </row>
    <row r="12" spans="1:11" ht="24" customHeight="1">
      <c r="C12" s="24" t="s">
        <v>13</v>
      </c>
      <c r="D12" s="5" t="s">
        <v>4</v>
      </c>
      <c r="E12" s="24" t="s">
        <v>9</v>
      </c>
      <c r="F12" s="25" t="s">
        <v>11</v>
      </c>
      <c r="G12" s="26" t="s">
        <v>10</v>
      </c>
      <c r="H12" s="26" t="s">
        <v>8</v>
      </c>
      <c r="I12" s="27" t="s">
        <v>7</v>
      </c>
      <c r="J12" s="28">
        <v>0</v>
      </c>
      <c r="K12" s="28" t="s">
        <v>0</v>
      </c>
    </row>
    <row r="13" spans="1:11" ht="24" customHeight="1">
      <c r="C13" s="24" t="s">
        <v>14</v>
      </c>
      <c r="D13" s="5" t="s">
        <v>4</v>
      </c>
      <c r="E13" s="24" t="s">
        <v>9</v>
      </c>
      <c r="F13" s="25" t="s">
        <v>11</v>
      </c>
      <c r="G13" s="26" t="s">
        <v>10</v>
      </c>
      <c r="H13" s="26" t="s">
        <v>8</v>
      </c>
      <c r="I13" s="27" t="s">
        <v>7</v>
      </c>
      <c r="J13" s="28">
        <v>0</v>
      </c>
      <c r="K13" s="28" t="s">
        <v>0</v>
      </c>
    </row>
    <row r="14" spans="1:11" s="4" customFormat="1" ht="24" customHeight="1">
      <c r="D14" s="4" t="s">
        <v>12</v>
      </c>
      <c r="I14" s="21">
        <f>SUM(J15:J16)</f>
        <v>0</v>
      </c>
      <c r="J14" s="4" t="s">
        <v>0</v>
      </c>
    </row>
    <row r="15" spans="1:11" ht="24" customHeight="1">
      <c r="C15" s="24" t="s">
        <v>13</v>
      </c>
      <c r="D15" s="5" t="s">
        <v>4</v>
      </c>
      <c r="E15" s="24" t="s">
        <v>9</v>
      </c>
      <c r="F15" s="25" t="s">
        <v>11</v>
      </c>
      <c r="G15" s="26" t="s">
        <v>10</v>
      </c>
      <c r="H15" s="26" t="s">
        <v>8</v>
      </c>
      <c r="I15" s="27" t="s">
        <v>7</v>
      </c>
      <c r="J15" s="28">
        <v>0</v>
      </c>
      <c r="K15" s="28" t="s">
        <v>0</v>
      </c>
    </row>
    <row r="16" spans="1:11" ht="24" customHeight="1">
      <c r="C16" s="24" t="s">
        <v>14</v>
      </c>
      <c r="D16" s="5" t="s">
        <v>4</v>
      </c>
      <c r="E16" s="24" t="s">
        <v>9</v>
      </c>
      <c r="F16" s="25" t="s">
        <v>11</v>
      </c>
      <c r="G16" s="26" t="s">
        <v>10</v>
      </c>
      <c r="H16" s="26" t="s">
        <v>8</v>
      </c>
      <c r="I16" s="27" t="s">
        <v>7</v>
      </c>
      <c r="J16" s="28">
        <v>0</v>
      </c>
      <c r="K16" s="28" t="s">
        <v>0</v>
      </c>
    </row>
    <row r="17" spans="1:11" ht="15" customHeight="1">
      <c r="C17" s="24"/>
      <c r="E17" s="24"/>
      <c r="F17" s="25"/>
      <c r="G17" s="26"/>
      <c r="H17" s="26"/>
      <c r="I17" s="27"/>
      <c r="J17" s="28"/>
      <c r="K17" s="28"/>
    </row>
    <row r="18" spans="1:11" s="4" customFormat="1" ht="24" customHeight="1">
      <c r="A18" s="4" t="s">
        <v>229</v>
      </c>
      <c r="F18" s="21">
        <f>G19</f>
        <v>0</v>
      </c>
      <c r="G18" s="22" t="s">
        <v>0</v>
      </c>
      <c r="I18" s="22"/>
      <c r="J18" s="22"/>
    </row>
    <row r="19" spans="1:11" s="4" customFormat="1" ht="24" customHeight="1">
      <c r="B19" s="4" t="s">
        <v>230</v>
      </c>
      <c r="G19" s="23">
        <f>I20+I23</f>
        <v>0</v>
      </c>
      <c r="H19" s="22" t="s">
        <v>0</v>
      </c>
      <c r="J19" s="22"/>
    </row>
    <row r="20" spans="1:11" s="4" customFormat="1" ht="24" customHeight="1">
      <c r="D20" s="4" t="s">
        <v>231</v>
      </c>
      <c r="I20" s="21">
        <f>SUM(J21:J22)</f>
        <v>0</v>
      </c>
      <c r="J20" s="4" t="s">
        <v>0</v>
      </c>
    </row>
    <row r="21" spans="1:11" ht="24" customHeight="1">
      <c r="C21" s="24" t="s">
        <v>13</v>
      </c>
      <c r="D21" s="5" t="s">
        <v>4</v>
      </c>
      <c r="E21" s="24" t="s">
        <v>9</v>
      </c>
      <c r="F21" s="25" t="s">
        <v>11</v>
      </c>
      <c r="G21" s="26" t="s">
        <v>10</v>
      </c>
      <c r="H21" s="26" t="s">
        <v>8</v>
      </c>
      <c r="I21" s="27" t="s">
        <v>7</v>
      </c>
      <c r="J21" s="28">
        <v>0</v>
      </c>
      <c r="K21" s="28" t="s">
        <v>0</v>
      </c>
    </row>
    <row r="22" spans="1:11" ht="24" customHeight="1">
      <c r="C22" s="24" t="s">
        <v>14</v>
      </c>
      <c r="D22" s="5" t="s">
        <v>4</v>
      </c>
      <c r="E22" s="24" t="s">
        <v>9</v>
      </c>
      <c r="F22" s="25" t="s">
        <v>11</v>
      </c>
      <c r="G22" s="26" t="s">
        <v>10</v>
      </c>
      <c r="H22" s="26" t="s">
        <v>8</v>
      </c>
      <c r="I22" s="27" t="s">
        <v>7</v>
      </c>
      <c r="J22" s="28">
        <v>0</v>
      </c>
      <c r="K22" s="28" t="s">
        <v>0</v>
      </c>
    </row>
    <row r="23" spans="1:11" s="4" customFormat="1" ht="24" customHeight="1">
      <c r="D23" s="4" t="s">
        <v>232</v>
      </c>
      <c r="I23" s="21">
        <f>SUM(J24:J25)</f>
        <v>0</v>
      </c>
      <c r="J23" s="4" t="s">
        <v>0</v>
      </c>
    </row>
    <row r="24" spans="1:11" ht="24" customHeight="1">
      <c r="C24" s="24" t="s">
        <v>13</v>
      </c>
      <c r="D24" s="5" t="s">
        <v>4</v>
      </c>
      <c r="E24" s="24" t="s">
        <v>9</v>
      </c>
      <c r="F24" s="25" t="s">
        <v>11</v>
      </c>
      <c r="G24" s="26" t="s">
        <v>10</v>
      </c>
      <c r="H24" s="26" t="s">
        <v>8</v>
      </c>
      <c r="I24" s="27" t="s">
        <v>7</v>
      </c>
      <c r="J24" s="28">
        <v>0</v>
      </c>
      <c r="K24" s="28" t="s">
        <v>0</v>
      </c>
    </row>
    <row r="25" spans="1:11" ht="24" customHeight="1">
      <c r="C25" s="24" t="s">
        <v>14</v>
      </c>
      <c r="D25" s="5" t="s">
        <v>4</v>
      </c>
      <c r="E25" s="24" t="s">
        <v>9</v>
      </c>
      <c r="F25" s="25" t="s">
        <v>11</v>
      </c>
      <c r="G25" s="26" t="s">
        <v>10</v>
      </c>
      <c r="H25" s="26" t="s">
        <v>8</v>
      </c>
      <c r="I25" s="27" t="s">
        <v>7</v>
      </c>
      <c r="J25" s="28">
        <v>0</v>
      </c>
      <c r="K25" s="28" t="s">
        <v>0</v>
      </c>
    </row>
    <row r="26" spans="1:11" ht="12.75" customHeight="1">
      <c r="C26" s="24"/>
      <c r="E26" s="24"/>
      <c r="F26" s="25"/>
      <c r="G26" s="26"/>
      <c r="H26" s="26"/>
      <c r="I26" s="27"/>
      <c r="J26" s="28"/>
      <c r="K26" s="28"/>
    </row>
    <row r="27" spans="1:11" ht="24" customHeight="1">
      <c r="A27" s="49" t="s">
        <v>233</v>
      </c>
      <c r="C27" s="50"/>
      <c r="D27" s="4"/>
      <c r="E27" s="24"/>
      <c r="F27" s="337">
        <v>0</v>
      </c>
      <c r="G27" s="22" t="s">
        <v>0</v>
      </c>
      <c r="H27" s="22" t="s">
        <v>0</v>
      </c>
      <c r="I27" s="27"/>
      <c r="J27" s="28"/>
      <c r="K27" s="28"/>
    </row>
    <row r="28" spans="1:11" ht="21">
      <c r="C28" s="24"/>
      <c r="E28" s="24"/>
      <c r="F28" s="25"/>
      <c r="G28" s="26"/>
      <c r="H28" s="26"/>
      <c r="I28" s="27"/>
      <c r="J28" s="28"/>
      <c r="K28" s="28"/>
    </row>
    <row r="29" spans="1:11" s="4" customFormat="1" ht="24" customHeight="1">
      <c r="A29" s="4" t="s">
        <v>234</v>
      </c>
      <c r="I29" s="21">
        <f>I30+I36+I39</f>
        <v>0</v>
      </c>
      <c r="J29" s="4" t="s">
        <v>0</v>
      </c>
    </row>
    <row r="30" spans="1:11" ht="24" customHeight="1">
      <c r="B30" s="4" t="s">
        <v>235</v>
      </c>
      <c r="C30" s="4"/>
      <c r="D30" s="4"/>
      <c r="I30" s="21">
        <f>SUM(I31:I34)</f>
        <v>0</v>
      </c>
      <c r="J30" s="5" t="s">
        <v>0</v>
      </c>
    </row>
    <row r="31" spans="1:11" ht="24" customHeight="1">
      <c r="C31" s="5" t="s">
        <v>64</v>
      </c>
      <c r="J31" s="5" t="s">
        <v>0</v>
      </c>
    </row>
    <row r="32" spans="1:11" ht="24" customHeight="1">
      <c r="C32" s="5" t="s">
        <v>95</v>
      </c>
      <c r="J32" s="5" t="s">
        <v>0</v>
      </c>
    </row>
    <row r="33" spans="1:13" ht="24" customHeight="1">
      <c r="C33" s="5" t="s">
        <v>139</v>
      </c>
      <c r="J33" s="5" t="s">
        <v>0</v>
      </c>
    </row>
    <row r="34" spans="1:13" s="393" customFormat="1" ht="21">
      <c r="C34" s="394" t="s">
        <v>255</v>
      </c>
      <c r="J34" s="5" t="s">
        <v>0</v>
      </c>
      <c r="K34" s="395"/>
      <c r="L34" s="396"/>
      <c r="M34" s="397" t="s">
        <v>0</v>
      </c>
    </row>
    <row r="35" spans="1:13" ht="17.25" customHeight="1">
      <c r="J35" s="5"/>
    </row>
    <row r="36" spans="1:13" ht="24" customHeight="1">
      <c r="B36" s="50">
        <v>4.2</v>
      </c>
      <c r="C36" s="4" t="s">
        <v>32</v>
      </c>
      <c r="I36" s="21">
        <f>SUM(I37:I38)</f>
        <v>0</v>
      </c>
      <c r="J36" s="4" t="s">
        <v>0</v>
      </c>
    </row>
    <row r="37" spans="1:13" ht="24" customHeight="1">
      <c r="B37" s="24"/>
      <c r="C37" s="5" t="s">
        <v>36</v>
      </c>
      <c r="J37" s="5" t="s">
        <v>0</v>
      </c>
    </row>
    <row r="38" spans="1:13" ht="24" customHeight="1">
      <c r="B38" s="24"/>
      <c r="C38" s="5" t="s">
        <v>94</v>
      </c>
      <c r="J38" s="5" t="s">
        <v>0</v>
      </c>
    </row>
    <row r="39" spans="1:13" ht="24" customHeight="1">
      <c r="A39" s="4"/>
      <c r="B39" s="50">
        <v>4.3</v>
      </c>
      <c r="C39" s="4" t="s">
        <v>25</v>
      </c>
      <c r="D39" s="4"/>
      <c r="E39" s="4"/>
      <c r="F39" s="4"/>
      <c r="G39" s="4"/>
      <c r="H39" s="4"/>
      <c r="I39" s="21">
        <f>SUM(I40)</f>
        <v>0</v>
      </c>
      <c r="J39" s="4" t="s">
        <v>0</v>
      </c>
    </row>
    <row r="40" spans="1:13" ht="24" customHeight="1">
      <c r="B40" s="24"/>
      <c r="C40" s="5" t="s">
        <v>135</v>
      </c>
      <c r="J40" s="5" t="s">
        <v>0</v>
      </c>
    </row>
  </sheetData>
  <phoneticPr fontId="0" type="noConversion"/>
  <pageMargins left="0.9" right="0.27" top="0.75" bottom="0.46" header="0.27559055118110237" footer="0.23622047244094491"/>
  <pageSetup paperSize="9" scale="85" firstPageNumber="257" orientation="portrait" useFirstPageNumber="1" r:id="rId1"/>
  <headerFooter alignWithMargins="0">
    <oddHeader xml:space="preserve">&amp;R&amp;"Cordia New,ตัวหนา"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2B41-E0C8-42AC-B96D-052D70D61764}">
  <sheetPr>
    <tabColor rgb="FF00FFFF"/>
  </sheetPr>
  <dimension ref="A1:P29"/>
  <sheetViews>
    <sheetView view="pageBreakPreview" zoomScaleSheetLayoutView="100" workbookViewId="0">
      <selection activeCell="F20" sqref="F20"/>
    </sheetView>
  </sheetViews>
  <sheetFormatPr defaultRowHeight="21"/>
  <cols>
    <col min="1" max="1" width="5" style="428" customWidth="1"/>
    <col min="2" max="2" width="11.140625" style="428" customWidth="1"/>
    <col min="3" max="3" width="15.42578125" style="428" customWidth="1"/>
    <col min="4" max="4" width="23.42578125" style="428" bestFit="1" customWidth="1"/>
    <col min="5" max="5" width="10.140625" style="428" customWidth="1"/>
    <col min="6" max="6" width="16.85546875" style="428" customWidth="1"/>
    <col min="7" max="7" width="13.5703125" style="428" customWidth="1"/>
    <col min="8" max="8" width="13.42578125" style="428" customWidth="1"/>
    <col min="9" max="9" width="12.5703125" style="428" customWidth="1"/>
    <col min="10" max="10" width="11.42578125" style="428" customWidth="1"/>
    <col min="11" max="12" width="12.85546875" style="428" customWidth="1"/>
    <col min="13" max="13" width="11.5703125" style="428" customWidth="1"/>
    <col min="14" max="14" width="14.28515625" style="428" customWidth="1"/>
    <col min="15" max="15" width="11.85546875" style="428" customWidth="1"/>
    <col min="16" max="16384" width="9.140625" style="428"/>
  </cols>
  <sheetData>
    <row r="1" spans="1:16">
      <c r="A1" s="469" t="s">
        <v>282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</row>
    <row r="2" spans="1:16" ht="23.25" customHeight="1">
      <c r="A2" s="469" t="s">
        <v>236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</row>
    <row r="3" spans="1:16" ht="23.25" customHeight="1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6" ht="23.25" customHeight="1">
      <c r="A4" s="464" t="s">
        <v>28</v>
      </c>
      <c r="B4" s="464" t="s">
        <v>70</v>
      </c>
      <c r="C4" s="464" t="s">
        <v>67</v>
      </c>
      <c r="D4" s="464" t="s">
        <v>68</v>
      </c>
      <c r="E4" s="464" t="s">
        <v>9</v>
      </c>
      <c r="F4" s="470" t="s">
        <v>286</v>
      </c>
      <c r="G4" s="471"/>
      <c r="H4" s="471"/>
      <c r="I4" s="472"/>
      <c r="J4" s="468" t="s">
        <v>66</v>
      </c>
      <c r="K4" s="468"/>
      <c r="L4" s="461" t="s">
        <v>267</v>
      </c>
      <c r="M4" s="461"/>
      <c r="N4" s="461" t="s">
        <v>268</v>
      </c>
      <c r="O4" s="461"/>
    </row>
    <row r="5" spans="1:16" ht="63" customHeight="1">
      <c r="A5" s="464"/>
      <c r="B5" s="464"/>
      <c r="C5" s="464"/>
      <c r="D5" s="464"/>
      <c r="E5" s="464"/>
      <c r="F5" s="430" t="s">
        <v>287</v>
      </c>
      <c r="G5" s="430" t="s">
        <v>288</v>
      </c>
      <c r="H5" s="430" t="s">
        <v>289</v>
      </c>
      <c r="I5" s="430" t="s">
        <v>269</v>
      </c>
      <c r="J5" s="429" t="s">
        <v>99</v>
      </c>
      <c r="K5" s="429" t="s">
        <v>270</v>
      </c>
      <c r="L5" s="429" t="s">
        <v>271</v>
      </c>
      <c r="M5" s="429" t="s">
        <v>72</v>
      </c>
      <c r="N5" s="429" t="s">
        <v>237</v>
      </c>
      <c r="O5" s="429" t="s">
        <v>72</v>
      </c>
    </row>
    <row r="6" spans="1:16">
      <c r="A6" s="431">
        <v>1</v>
      </c>
      <c r="B6" s="431"/>
      <c r="C6" s="432"/>
      <c r="D6" s="433"/>
      <c r="E6" s="433"/>
      <c r="F6" s="433"/>
      <c r="G6" s="433"/>
      <c r="H6" s="433">
        <f>SUM(F6:G6)</f>
        <v>0</v>
      </c>
      <c r="I6" s="433">
        <f>H6*12</f>
        <v>0</v>
      </c>
      <c r="J6" s="433"/>
      <c r="K6" s="433">
        <f>J6*12</f>
        <v>0</v>
      </c>
      <c r="L6" s="433">
        <f>(H6+J6)*0.05</f>
        <v>0</v>
      </c>
      <c r="M6" s="433">
        <f>L6*12</f>
        <v>0</v>
      </c>
      <c r="N6" s="433">
        <f>(H6+J6)*0.2/100</f>
        <v>0</v>
      </c>
      <c r="O6" s="433">
        <f>N6*12</f>
        <v>0</v>
      </c>
    </row>
    <row r="7" spans="1:16">
      <c r="A7" s="431">
        <v>2</v>
      </c>
      <c r="B7" s="431"/>
      <c r="C7" s="432"/>
      <c r="D7" s="433"/>
      <c r="E7" s="433"/>
      <c r="F7" s="433"/>
      <c r="G7" s="433"/>
      <c r="H7" s="433">
        <f t="shared" ref="H7:H10" si="0">SUM(F7:G7)</f>
        <v>0</v>
      </c>
      <c r="I7" s="433">
        <f t="shared" ref="I7:I10" si="1">H7*12</f>
        <v>0</v>
      </c>
      <c r="J7" s="433"/>
      <c r="K7" s="433">
        <f>J7*12</f>
        <v>0</v>
      </c>
      <c r="L7" s="433">
        <f t="shared" ref="L7:L10" si="2">(H7+J7)*0.05</f>
        <v>0</v>
      </c>
      <c r="M7" s="433">
        <f>L7*12</f>
        <v>0</v>
      </c>
      <c r="N7" s="433">
        <f t="shared" ref="N7:N10" si="3">(H7+J7)*0.2/100</f>
        <v>0</v>
      </c>
      <c r="O7" s="433">
        <f>N7*12</f>
        <v>0</v>
      </c>
      <c r="P7" s="434"/>
    </row>
    <row r="8" spans="1:16">
      <c r="A8" s="431">
        <v>3</v>
      </c>
      <c r="B8" s="435"/>
      <c r="C8" s="432"/>
      <c r="D8" s="433"/>
      <c r="E8" s="433"/>
      <c r="F8" s="433"/>
      <c r="G8" s="433"/>
      <c r="H8" s="433">
        <f t="shared" si="0"/>
        <v>0</v>
      </c>
      <c r="I8" s="433">
        <f t="shared" si="1"/>
        <v>0</v>
      </c>
      <c r="J8" s="433"/>
      <c r="K8" s="433">
        <f t="shared" ref="K8:K10" si="4">J8*12</f>
        <v>0</v>
      </c>
      <c r="L8" s="433">
        <f t="shared" si="2"/>
        <v>0</v>
      </c>
      <c r="M8" s="433">
        <f t="shared" ref="M8:M10" si="5">L8*12</f>
        <v>0</v>
      </c>
      <c r="N8" s="433">
        <f t="shared" si="3"/>
        <v>0</v>
      </c>
      <c r="O8" s="433">
        <f t="shared" ref="O8:O10" si="6">N8*12</f>
        <v>0</v>
      </c>
    </row>
    <row r="9" spans="1:16">
      <c r="A9" s="431">
        <v>4</v>
      </c>
      <c r="B9" s="435"/>
      <c r="C9" s="432"/>
      <c r="D9" s="433"/>
      <c r="E9" s="433"/>
      <c r="F9" s="433"/>
      <c r="G9" s="433"/>
      <c r="H9" s="433">
        <f t="shared" si="0"/>
        <v>0</v>
      </c>
      <c r="I9" s="433">
        <f t="shared" si="1"/>
        <v>0</v>
      </c>
      <c r="J9" s="433"/>
      <c r="K9" s="433">
        <f t="shared" si="4"/>
        <v>0</v>
      </c>
      <c r="L9" s="433">
        <f t="shared" si="2"/>
        <v>0</v>
      </c>
      <c r="M9" s="433">
        <f t="shared" si="5"/>
        <v>0</v>
      </c>
      <c r="N9" s="433">
        <f t="shared" si="3"/>
        <v>0</v>
      </c>
      <c r="O9" s="433">
        <f t="shared" si="6"/>
        <v>0</v>
      </c>
    </row>
    <row r="10" spans="1:16">
      <c r="A10" s="431">
        <v>5</v>
      </c>
      <c r="B10" s="435"/>
      <c r="C10" s="432"/>
      <c r="D10" s="433"/>
      <c r="E10" s="433"/>
      <c r="F10" s="433"/>
      <c r="G10" s="433"/>
      <c r="H10" s="433">
        <f t="shared" si="0"/>
        <v>0</v>
      </c>
      <c r="I10" s="433">
        <f t="shared" si="1"/>
        <v>0</v>
      </c>
      <c r="J10" s="433"/>
      <c r="K10" s="433">
        <f t="shared" si="4"/>
        <v>0</v>
      </c>
      <c r="L10" s="433">
        <f t="shared" si="2"/>
        <v>0</v>
      </c>
      <c r="M10" s="433">
        <f t="shared" si="5"/>
        <v>0</v>
      </c>
      <c r="N10" s="433">
        <f t="shared" si="3"/>
        <v>0</v>
      </c>
      <c r="O10" s="433">
        <f t="shared" si="6"/>
        <v>0</v>
      </c>
    </row>
    <row r="11" spans="1:16" s="437" customFormat="1" ht="23.25" customHeight="1">
      <c r="A11" s="462" t="s">
        <v>22</v>
      </c>
      <c r="B11" s="463"/>
      <c r="C11" s="463"/>
      <c r="D11" s="463"/>
      <c r="E11" s="463"/>
      <c r="F11" s="436">
        <f>SUM(F6:F10)</f>
        <v>0</v>
      </c>
      <c r="G11" s="436">
        <f t="shared" ref="G11:O11" si="7">SUM(G6:G10)</f>
        <v>0</v>
      </c>
      <c r="H11" s="436">
        <f t="shared" si="7"/>
        <v>0</v>
      </c>
      <c r="I11" s="436">
        <f t="shared" si="7"/>
        <v>0</v>
      </c>
      <c r="J11" s="436">
        <f t="shared" si="7"/>
        <v>0</v>
      </c>
      <c r="K11" s="436">
        <f t="shared" si="7"/>
        <v>0</v>
      </c>
      <c r="L11" s="436">
        <f t="shared" si="7"/>
        <v>0</v>
      </c>
      <c r="M11" s="436">
        <f t="shared" si="7"/>
        <v>0</v>
      </c>
      <c r="N11" s="436">
        <f t="shared" si="7"/>
        <v>0</v>
      </c>
      <c r="O11" s="436">
        <f t="shared" si="7"/>
        <v>0</v>
      </c>
    </row>
    <row r="12" spans="1:16" ht="23.25" customHeight="1">
      <c r="A12" s="427"/>
      <c r="B12" s="427"/>
      <c r="C12" s="427"/>
      <c r="D12" s="427"/>
      <c r="E12" s="427"/>
      <c r="F12" s="438"/>
      <c r="G12" s="438"/>
      <c r="H12" s="438"/>
      <c r="I12" s="438"/>
      <c r="J12" s="438"/>
      <c r="K12" s="438"/>
      <c r="L12" s="438"/>
      <c r="M12" s="438"/>
      <c r="N12" s="438"/>
      <c r="O12" s="438"/>
    </row>
    <row r="13" spans="1:16" ht="23.25" customHeight="1">
      <c r="A13" s="427"/>
      <c r="B13" s="427"/>
      <c r="C13" s="427"/>
      <c r="D13" s="427"/>
      <c r="E13" s="427"/>
      <c r="F13" s="438"/>
      <c r="G13" s="438"/>
      <c r="H13" s="438"/>
      <c r="I13" s="438"/>
      <c r="J13" s="438"/>
      <c r="K13" s="438"/>
      <c r="L13" s="438"/>
      <c r="M13" s="438"/>
      <c r="N13" s="438"/>
      <c r="O13" s="438"/>
    </row>
    <row r="14" spans="1:16" ht="23.25" customHeight="1">
      <c r="A14" s="439" t="s">
        <v>272</v>
      </c>
      <c r="B14" s="427"/>
      <c r="C14" s="427"/>
      <c r="D14" s="427"/>
      <c r="E14" s="427"/>
      <c r="F14" s="427"/>
      <c r="G14" s="427"/>
      <c r="H14" s="427"/>
      <c r="I14" s="427"/>
      <c r="J14" s="440"/>
      <c r="K14" s="440"/>
      <c r="L14" s="440"/>
      <c r="M14" s="440"/>
      <c r="N14" s="440"/>
      <c r="O14" s="440"/>
    </row>
    <row r="15" spans="1:16" ht="23.25" customHeight="1">
      <c r="A15" s="464" t="s">
        <v>28</v>
      </c>
      <c r="B15" s="464" t="s">
        <v>70</v>
      </c>
      <c r="C15" s="464" t="s">
        <v>67</v>
      </c>
      <c r="D15" s="464" t="s">
        <v>68</v>
      </c>
      <c r="E15" s="464" t="s">
        <v>9</v>
      </c>
      <c r="F15" s="465" t="s">
        <v>286</v>
      </c>
      <c r="G15" s="466"/>
      <c r="H15" s="466"/>
      <c r="I15" s="467"/>
      <c r="J15" s="468" t="s">
        <v>66</v>
      </c>
      <c r="K15" s="468"/>
      <c r="L15" s="461" t="s">
        <v>267</v>
      </c>
      <c r="M15" s="461"/>
      <c r="N15" s="461" t="s">
        <v>268</v>
      </c>
      <c r="O15" s="461"/>
    </row>
    <row r="16" spans="1:16" ht="63" customHeight="1">
      <c r="A16" s="464"/>
      <c r="B16" s="464"/>
      <c r="C16" s="464"/>
      <c r="D16" s="464"/>
      <c r="E16" s="464"/>
      <c r="F16" s="430" t="s">
        <v>287</v>
      </c>
      <c r="G16" s="430" t="s">
        <v>288</v>
      </c>
      <c r="H16" s="430" t="s">
        <v>289</v>
      </c>
      <c r="I16" s="430" t="s">
        <v>269</v>
      </c>
      <c r="J16" s="429" t="s">
        <v>99</v>
      </c>
      <c r="K16" s="429" t="s">
        <v>270</v>
      </c>
      <c r="L16" s="429" t="s">
        <v>271</v>
      </c>
      <c r="M16" s="429" t="s">
        <v>72</v>
      </c>
      <c r="N16" s="429" t="s">
        <v>237</v>
      </c>
      <c r="O16" s="429" t="s">
        <v>72</v>
      </c>
    </row>
    <row r="17" spans="1:16">
      <c r="A17" s="441">
        <v>1</v>
      </c>
      <c r="B17" s="431" t="s">
        <v>273</v>
      </c>
      <c r="C17" s="442" t="s">
        <v>290</v>
      </c>
      <c r="D17" s="442" t="s">
        <v>291</v>
      </c>
      <c r="E17" s="441" t="s">
        <v>292</v>
      </c>
      <c r="F17" s="443">
        <v>17500</v>
      </c>
      <c r="G17" s="443">
        <v>0</v>
      </c>
      <c r="H17" s="443">
        <f>SUM(F17:G17)</f>
        <v>17500</v>
      </c>
      <c r="I17" s="443">
        <f>H17*12</f>
        <v>210000</v>
      </c>
      <c r="J17" s="444">
        <v>700</v>
      </c>
      <c r="K17" s="444">
        <f>J17*12</f>
        <v>8400</v>
      </c>
      <c r="L17" s="445">
        <v>875</v>
      </c>
      <c r="M17" s="444">
        <f>L17*12</f>
        <v>10500</v>
      </c>
      <c r="N17" s="444">
        <f>(H17+J17)*0.2/100</f>
        <v>36.4</v>
      </c>
      <c r="O17" s="445">
        <f>N17*12</f>
        <v>436.79999999999995</v>
      </c>
      <c r="P17" s="434">
        <f>H17+J17</f>
        <v>18200</v>
      </c>
    </row>
    <row r="18" spans="1:16">
      <c r="A18" s="431">
        <v>2</v>
      </c>
      <c r="B18" s="431" t="s">
        <v>293</v>
      </c>
      <c r="C18" s="432" t="s">
        <v>294</v>
      </c>
      <c r="D18" s="433" t="s">
        <v>246</v>
      </c>
      <c r="E18" s="446" t="s">
        <v>274</v>
      </c>
      <c r="F18" s="433">
        <v>15000</v>
      </c>
      <c r="G18" s="433">
        <v>600</v>
      </c>
      <c r="H18" s="433">
        <f>SUM(F18:G18)</f>
        <v>15600</v>
      </c>
      <c r="I18" s="433">
        <f>H18*12</f>
        <v>187200</v>
      </c>
      <c r="J18" s="433">
        <v>0</v>
      </c>
      <c r="K18" s="433">
        <f>J18*12</f>
        <v>0</v>
      </c>
      <c r="L18" s="433">
        <v>750</v>
      </c>
      <c r="M18" s="433">
        <f>L18*12</f>
        <v>9000</v>
      </c>
      <c r="N18" s="433">
        <f>(H18+J18)*0.2/100</f>
        <v>31.2</v>
      </c>
      <c r="O18" s="433">
        <f>N18*12</f>
        <v>374.4</v>
      </c>
      <c r="P18" s="434">
        <f t="shared" ref="P18:P19" si="8">H18+J18</f>
        <v>15600</v>
      </c>
    </row>
    <row r="19" spans="1:16">
      <c r="A19" s="431">
        <v>3</v>
      </c>
      <c r="B19" s="431" t="s">
        <v>275</v>
      </c>
      <c r="C19" s="432" t="s">
        <v>295</v>
      </c>
      <c r="D19" s="433" t="s">
        <v>253</v>
      </c>
      <c r="E19" s="446" t="s">
        <v>276</v>
      </c>
      <c r="F19" s="433">
        <v>11500</v>
      </c>
      <c r="G19" s="433">
        <v>0</v>
      </c>
      <c r="H19" s="433">
        <f>SUM(F19:G19)</f>
        <v>11500</v>
      </c>
      <c r="I19" s="433">
        <f>H19*12</f>
        <v>138000</v>
      </c>
      <c r="J19" s="433">
        <v>460</v>
      </c>
      <c r="K19" s="433">
        <f>J19*12</f>
        <v>5520</v>
      </c>
      <c r="L19" s="433">
        <f>(H19+J19)*0.05</f>
        <v>598</v>
      </c>
      <c r="M19" s="433">
        <f>L19*12</f>
        <v>7176</v>
      </c>
      <c r="N19" s="433">
        <f>(H19+J19)*0.2/100</f>
        <v>23.92</v>
      </c>
      <c r="O19" s="433">
        <f>N19*12</f>
        <v>287.04000000000002</v>
      </c>
      <c r="P19" s="434">
        <f t="shared" si="8"/>
        <v>11960</v>
      </c>
    </row>
    <row r="20" spans="1:16" s="437" customFormat="1" ht="23.25" customHeight="1">
      <c r="A20" s="462" t="s">
        <v>22</v>
      </c>
      <c r="B20" s="463"/>
      <c r="C20" s="463"/>
      <c r="D20" s="463"/>
      <c r="E20" s="463"/>
      <c r="F20" s="436">
        <f>SUM(F17:F19)</f>
        <v>44000</v>
      </c>
      <c r="G20" s="436">
        <f t="shared" ref="G20:O20" si="9">SUM(G17:G19)</f>
        <v>600</v>
      </c>
      <c r="H20" s="436">
        <f t="shared" si="9"/>
        <v>44600</v>
      </c>
      <c r="I20" s="436">
        <f t="shared" si="9"/>
        <v>535200</v>
      </c>
      <c r="J20" s="436">
        <f t="shared" si="9"/>
        <v>1160</v>
      </c>
      <c r="K20" s="436">
        <f t="shared" si="9"/>
        <v>13920</v>
      </c>
      <c r="L20" s="436">
        <f t="shared" si="9"/>
        <v>2223</v>
      </c>
      <c r="M20" s="436">
        <f t="shared" si="9"/>
        <v>26676</v>
      </c>
      <c r="N20" s="436">
        <f t="shared" si="9"/>
        <v>91.52</v>
      </c>
      <c r="O20" s="436">
        <f t="shared" si="9"/>
        <v>1098.24</v>
      </c>
    </row>
    <row r="21" spans="1:16">
      <c r="B21" s="447" t="s">
        <v>101</v>
      </c>
    </row>
    <row r="22" spans="1:16">
      <c r="A22" s="448">
        <v>1</v>
      </c>
      <c r="B22" s="428" t="s">
        <v>277</v>
      </c>
    </row>
    <row r="23" spans="1:16">
      <c r="A23" s="448">
        <v>2</v>
      </c>
      <c r="B23" s="428" t="s">
        <v>296</v>
      </c>
    </row>
    <row r="24" spans="1:16">
      <c r="A24" s="448">
        <v>3</v>
      </c>
      <c r="B24" s="428" t="s">
        <v>297</v>
      </c>
    </row>
    <row r="25" spans="1:16">
      <c r="A25" s="448">
        <v>4</v>
      </c>
      <c r="B25" s="428" t="s">
        <v>298</v>
      </c>
    </row>
    <row r="26" spans="1:16">
      <c r="A26" s="448"/>
      <c r="B26" s="428" t="s">
        <v>299</v>
      </c>
    </row>
    <row r="27" spans="1:16">
      <c r="A27" s="448"/>
      <c r="B27" s="428" t="s">
        <v>300</v>
      </c>
    </row>
    <row r="28" spans="1:16">
      <c r="A28" s="448">
        <v>6</v>
      </c>
      <c r="B28" s="428" t="s">
        <v>278</v>
      </c>
    </row>
    <row r="29" spans="1:16">
      <c r="A29" s="428">
        <v>7</v>
      </c>
      <c r="B29" s="428" t="s">
        <v>279</v>
      </c>
    </row>
  </sheetData>
  <mergeCells count="22">
    <mergeCell ref="A1:O1"/>
    <mergeCell ref="A2:O2"/>
    <mergeCell ref="A4:A5"/>
    <mergeCell ref="B4:B5"/>
    <mergeCell ref="C4:C5"/>
    <mergeCell ref="D4:D5"/>
    <mergeCell ref="E4:E5"/>
    <mergeCell ref="F4:I4"/>
    <mergeCell ref="J4:K4"/>
    <mergeCell ref="L4:M4"/>
    <mergeCell ref="N15:O15"/>
    <mergeCell ref="A20:E20"/>
    <mergeCell ref="N4:O4"/>
    <mergeCell ref="A11:E11"/>
    <mergeCell ref="A15:A16"/>
    <mergeCell ref="B15:B16"/>
    <mergeCell ref="C15:C16"/>
    <mergeCell ref="D15:D16"/>
    <mergeCell ref="E15:E16"/>
    <mergeCell ref="F15:I15"/>
    <mergeCell ref="J15:K15"/>
    <mergeCell ref="L15:M15"/>
  </mergeCells>
  <printOptions horizontalCentered="1"/>
  <pageMargins left="0.51181102362204722" right="0.31496062992125984" top="0.59055118110236227" bottom="0.35433070866141736" header="0.31496062992125984" footer="0.31496062992125984"/>
  <pageSetup paperSize="9" scale="75" orientation="landscape" r:id="rId1"/>
  <headerFoot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</sheetPr>
  <dimension ref="A1:K19"/>
  <sheetViews>
    <sheetView view="pageBreakPreview" zoomScaleSheetLayoutView="100" workbookViewId="0">
      <selection activeCell="H24" sqref="H24"/>
    </sheetView>
  </sheetViews>
  <sheetFormatPr defaultRowHeight="21"/>
  <cols>
    <col min="1" max="1" width="5" style="51" customWidth="1"/>
    <col min="2" max="2" width="11.140625" style="51" customWidth="1"/>
    <col min="3" max="3" width="27.140625" style="51" customWidth="1"/>
    <col min="4" max="4" width="23" style="51" customWidth="1"/>
    <col min="5" max="5" width="11.85546875" style="51" customWidth="1"/>
    <col min="6" max="6" width="17.28515625" style="51" customWidth="1"/>
    <col min="7" max="7" width="17.85546875" style="51" customWidth="1"/>
    <col min="8" max="8" width="20.140625" style="51" customWidth="1"/>
    <col min="9" max="9" width="19.7109375" style="51" customWidth="1"/>
    <col min="10" max="10" width="23.42578125" style="51" bestFit="1" customWidth="1"/>
    <col min="11" max="11" width="16.85546875" style="51" customWidth="1"/>
    <col min="12" max="16384" width="9.140625" style="51"/>
  </cols>
  <sheetData>
    <row r="1" spans="1:11">
      <c r="A1" s="475" t="s">
        <v>282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1">
      <c r="A2" s="475" t="s">
        <v>97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</row>
    <row r="3" spans="1:11" ht="23.25" customHeight="1">
      <c r="A3" s="228" t="s">
        <v>160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3.25">
      <c r="A4" s="229" t="s">
        <v>161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23.2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3.25" customHeight="1">
      <c r="A6" s="476" t="s">
        <v>28</v>
      </c>
      <c r="B6" s="476" t="s">
        <v>70</v>
      </c>
      <c r="C6" s="476" t="s">
        <v>67</v>
      </c>
      <c r="D6" s="476" t="s">
        <v>68</v>
      </c>
      <c r="E6" s="476" t="s">
        <v>9</v>
      </c>
      <c r="F6" s="476" t="s">
        <v>69</v>
      </c>
      <c r="G6" s="478" t="s">
        <v>66</v>
      </c>
      <c r="H6" s="478"/>
      <c r="I6" s="478"/>
      <c r="J6" s="478" t="s">
        <v>98</v>
      </c>
      <c r="K6" s="478"/>
    </row>
    <row r="7" spans="1:11">
      <c r="A7" s="476"/>
      <c r="B7" s="476"/>
      <c r="C7" s="476"/>
      <c r="D7" s="476"/>
      <c r="E7" s="476"/>
      <c r="F7" s="477"/>
      <c r="G7" s="321" t="s">
        <v>99</v>
      </c>
      <c r="H7" s="52" t="s">
        <v>71</v>
      </c>
      <c r="I7" s="52" t="s">
        <v>72</v>
      </c>
      <c r="J7" s="52" t="s">
        <v>100</v>
      </c>
      <c r="K7" s="52" t="s">
        <v>72</v>
      </c>
    </row>
    <row r="8" spans="1:11">
      <c r="A8" s="74">
        <v>1</v>
      </c>
      <c r="B8" s="55"/>
      <c r="C8" s="53"/>
      <c r="D8" s="54"/>
      <c r="E8" s="54"/>
      <c r="F8" s="322"/>
      <c r="G8" s="323"/>
      <c r="H8" s="325">
        <f>F8+G8</f>
        <v>0</v>
      </c>
      <c r="I8" s="54">
        <f>H8*12</f>
        <v>0</v>
      </c>
      <c r="J8" s="54">
        <f>H8*0.2%</f>
        <v>0</v>
      </c>
      <c r="K8" s="54">
        <f>J8*12</f>
        <v>0</v>
      </c>
    </row>
    <row r="9" spans="1:11">
      <c r="A9" s="74">
        <v>2</v>
      </c>
      <c r="B9" s="55"/>
      <c r="C9" s="53"/>
      <c r="D9" s="54"/>
      <c r="E9" s="54"/>
      <c r="F9" s="322"/>
      <c r="G9" s="323"/>
      <c r="H9" s="325">
        <f t="shared" ref="H9:H13" si="0">F9+G9</f>
        <v>0</v>
      </c>
      <c r="I9" s="54">
        <f t="shared" ref="I9:I13" si="1">H9*12</f>
        <v>0</v>
      </c>
      <c r="J9" s="54">
        <f t="shared" ref="J9:J13" si="2">H9*0.2%</f>
        <v>0</v>
      </c>
      <c r="K9" s="54">
        <f t="shared" ref="K9:K13" si="3">J9*12</f>
        <v>0</v>
      </c>
    </row>
    <row r="10" spans="1:11">
      <c r="A10" s="74">
        <v>3</v>
      </c>
      <c r="B10" s="55"/>
      <c r="C10" s="53"/>
      <c r="D10" s="54"/>
      <c r="E10" s="54"/>
      <c r="F10" s="322"/>
      <c r="G10" s="323"/>
      <c r="H10" s="325">
        <f t="shared" si="0"/>
        <v>0</v>
      </c>
      <c r="I10" s="54">
        <f t="shared" si="1"/>
        <v>0</v>
      </c>
      <c r="J10" s="54">
        <f t="shared" si="2"/>
        <v>0</v>
      </c>
      <c r="K10" s="54">
        <f t="shared" si="3"/>
        <v>0</v>
      </c>
    </row>
    <row r="11" spans="1:11">
      <c r="A11" s="74">
        <v>4</v>
      </c>
      <c r="B11" s="55"/>
      <c r="C11" s="53"/>
      <c r="D11" s="54"/>
      <c r="E11" s="54"/>
      <c r="F11" s="322"/>
      <c r="G11" s="323"/>
      <c r="H11" s="325">
        <f t="shared" si="0"/>
        <v>0</v>
      </c>
      <c r="I11" s="54">
        <f t="shared" si="1"/>
        <v>0</v>
      </c>
      <c r="J11" s="54">
        <f t="shared" si="2"/>
        <v>0</v>
      </c>
      <c r="K11" s="54">
        <f t="shared" si="3"/>
        <v>0</v>
      </c>
    </row>
    <row r="12" spans="1:11">
      <c r="A12" s="74">
        <v>5</v>
      </c>
      <c r="B12" s="55"/>
      <c r="C12" s="53"/>
      <c r="D12" s="54"/>
      <c r="E12" s="54"/>
      <c r="F12" s="322"/>
      <c r="G12" s="324"/>
      <c r="H12" s="325">
        <f>F12+G12</f>
        <v>0</v>
      </c>
      <c r="I12" s="54">
        <f t="shared" si="1"/>
        <v>0</v>
      </c>
      <c r="J12" s="54">
        <f t="shared" si="2"/>
        <v>0</v>
      </c>
      <c r="K12" s="54">
        <f t="shared" si="3"/>
        <v>0</v>
      </c>
    </row>
    <row r="13" spans="1:11">
      <c r="A13" s="74"/>
      <c r="B13" s="55"/>
      <c r="C13" s="53"/>
      <c r="D13" s="54"/>
      <c r="E13" s="54"/>
      <c r="F13" s="322"/>
      <c r="G13" s="323"/>
      <c r="H13" s="325">
        <f t="shared" si="0"/>
        <v>0</v>
      </c>
      <c r="I13" s="54">
        <f t="shared" si="1"/>
        <v>0</v>
      </c>
      <c r="J13" s="54">
        <f t="shared" si="2"/>
        <v>0</v>
      </c>
      <c r="K13" s="54">
        <f t="shared" si="3"/>
        <v>0</v>
      </c>
    </row>
    <row r="14" spans="1:11" ht="23.25" customHeight="1">
      <c r="A14" s="473" t="s">
        <v>22</v>
      </c>
      <c r="B14" s="474"/>
      <c r="C14" s="474"/>
      <c r="D14" s="474"/>
      <c r="E14" s="474"/>
      <c r="F14" s="474"/>
      <c r="G14" s="54">
        <f>SUM(G8:G13)</f>
        <v>0</v>
      </c>
      <c r="H14" s="326">
        <f>SUM(H8:H13)</f>
        <v>0</v>
      </c>
      <c r="I14" s="54">
        <f>SUM(I8:I13)</f>
        <v>0</v>
      </c>
      <c r="J14" s="54">
        <f>SUM(J8:J13)</f>
        <v>0</v>
      </c>
      <c r="K14" s="54">
        <f>SUM(K8:K13)</f>
        <v>0</v>
      </c>
    </row>
    <row r="15" spans="1:11" ht="23.25" customHeight="1">
      <c r="A15" s="56"/>
      <c r="B15" s="56"/>
      <c r="C15" s="56"/>
      <c r="D15" s="56"/>
      <c r="E15" s="56"/>
      <c r="F15" s="56"/>
      <c r="G15" s="57"/>
      <c r="H15" s="327"/>
      <c r="I15" s="57"/>
      <c r="J15" s="57"/>
      <c r="K15" s="57"/>
    </row>
    <row r="16" spans="1:11">
      <c r="B16" s="75" t="s">
        <v>101</v>
      </c>
    </row>
    <row r="17" spans="1:2">
      <c r="A17" s="51">
        <v>1</v>
      </c>
      <c r="B17" s="51" t="s">
        <v>102</v>
      </c>
    </row>
    <row r="18" spans="1:2">
      <c r="A18" s="51">
        <v>2</v>
      </c>
      <c r="B18" s="51" t="s">
        <v>224</v>
      </c>
    </row>
    <row r="19" spans="1:2">
      <c r="B19" s="51" t="s">
        <v>215</v>
      </c>
    </row>
  </sheetData>
  <mergeCells count="11">
    <mergeCell ref="A14:F14"/>
    <mergeCell ref="A1:K1"/>
    <mergeCell ref="A2:K2"/>
    <mergeCell ref="A6:A7"/>
    <mergeCell ref="B6:B7"/>
    <mergeCell ref="C6:C7"/>
    <mergeCell ref="D6:D7"/>
    <mergeCell ref="E6:E7"/>
    <mergeCell ref="F6:F7"/>
    <mergeCell ref="G6:I6"/>
    <mergeCell ref="J6:K6"/>
  </mergeCells>
  <printOptions horizontalCentered="1"/>
  <pageMargins left="0.51181102362204722" right="0.31496062992125984" top="0.59055118110236227" bottom="0.35433070866141736" header="0.31496062992125984" footer="0.31496062992125984"/>
  <pageSetup paperSize="9" scale="71" orientation="landscape" r:id="rId1"/>
  <headerFooter>
    <oddFooter>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S32"/>
  <sheetViews>
    <sheetView view="pageBreakPreview" zoomScale="90" zoomScaleNormal="90" zoomScaleSheetLayoutView="90" workbookViewId="0">
      <pane xSplit="2" ySplit="9" topLeftCell="C10" activePane="bottomRight" state="frozen"/>
      <selection activeCell="H24" sqref="H24"/>
      <selection pane="topRight" activeCell="H24" sqref="H24"/>
      <selection pane="bottomLeft" activeCell="H24" sqref="H24"/>
      <selection pane="bottomRight" activeCell="Q23" sqref="Q23:R24"/>
    </sheetView>
  </sheetViews>
  <sheetFormatPr defaultRowHeight="24" customHeight="1"/>
  <cols>
    <col min="1" max="1" width="5.28515625" style="5" customWidth="1"/>
    <col min="2" max="2" width="22" style="5" bestFit="1" customWidth="1"/>
    <col min="3" max="3" width="8.42578125" style="5" customWidth="1"/>
    <col min="4" max="4" width="13.85546875" style="5" customWidth="1"/>
    <col min="5" max="5" width="8.42578125" style="5" customWidth="1"/>
    <col min="6" max="6" width="13.28515625" style="5" customWidth="1"/>
    <col min="7" max="7" width="12.7109375" style="5" customWidth="1"/>
    <col min="8" max="8" width="7.28515625" style="5" customWidth="1"/>
    <col min="9" max="9" width="15.7109375" style="5" customWidth="1"/>
    <col min="10" max="10" width="5.85546875" style="5" bestFit="1" customWidth="1"/>
    <col min="11" max="11" width="13" style="5" customWidth="1"/>
    <col min="12" max="12" width="5.85546875" style="5" bestFit="1" customWidth="1"/>
    <col min="13" max="13" width="12.85546875" style="29" customWidth="1"/>
    <col min="14" max="14" width="14.140625" style="29" bestFit="1" customWidth="1"/>
    <col min="15" max="15" width="5.85546875" style="5" bestFit="1" customWidth="1"/>
    <col min="16" max="16" width="12.85546875" style="5" customWidth="1"/>
    <col min="17" max="17" width="9.140625" style="5"/>
    <col min="18" max="18" width="12.28515625" style="5" customWidth="1"/>
    <col min="19" max="19" width="30.7109375" style="5" customWidth="1"/>
    <col min="20" max="16384" width="9.140625" style="5"/>
  </cols>
  <sheetData>
    <row r="1" spans="1:19" s="11" customFormat="1" ht="23.25">
      <c r="A1" s="1" t="s">
        <v>282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6"/>
      <c r="N1" s="13"/>
      <c r="O1" s="10"/>
      <c r="P1" s="10"/>
      <c r="Q1" s="10"/>
      <c r="R1" s="10"/>
      <c r="S1" s="10"/>
    </row>
    <row r="2" spans="1:19" s="11" customFormat="1" ht="23.25">
      <c r="A2" s="1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6"/>
      <c r="N2" s="13"/>
      <c r="O2" s="10"/>
      <c r="P2" s="10"/>
      <c r="Q2" s="10"/>
      <c r="R2" s="10"/>
      <c r="S2" s="10"/>
    </row>
    <row r="3" spans="1:19" s="11" customFormat="1" ht="23.25">
      <c r="A3" s="1" t="s">
        <v>301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6"/>
      <c r="N3" s="13"/>
      <c r="O3" s="10"/>
      <c r="P3" s="10"/>
      <c r="Q3" s="10"/>
      <c r="R3" s="10"/>
      <c r="S3" s="10"/>
    </row>
    <row r="4" spans="1:19" s="11" customFormat="1" ht="23.25">
      <c r="A4" s="1" t="s">
        <v>160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6"/>
      <c r="N4" s="13"/>
      <c r="O4" s="10"/>
      <c r="P4" s="10"/>
      <c r="Q4" s="10"/>
      <c r="R4" s="10"/>
      <c r="S4" s="10"/>
    </row>
    <row r="5" spans="1:19" s="11" customFormat="1" ht="23.25">
      <c r="A5" s="1" t="s">
        <v>244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6"/>
      <c r="N5" s="13"/>
      <c r="O5" s="10"/>
      <c r="P5" s="10"/>
      <c r="Q5" s="10"/>
      <c r="R5" s="10"/>
      <c r="S5" s="10"/>
    </row>
    <row r="6" spans="1:19" s="11" customFormat="1" ht="24" customHeight="1">
      <c r="A6" s="9"/>
      <c r="M6" s="16"/>
      <c r="N6" s="13"/>
      <c r="O6" s="10"/>
    </row>
    <row r="7" spans="1:19" s="11" customFormat="1" ht="24" customHeight="1">
      <c r="A7" s="480" t="s">
        <v>28</v>
      </c>
      <c r="B7" s="480" t="s">
        <v>68</v>
      </c>
      <c r="C7" s="377" t="s">
        <v>302</v>
      </c>
      <c r="D7" s="377"/>
      <c r="E7" s="377"/>
      <c r="F7" s="377"/>
      <c r="G7" s="377"/>
      <c r="H7" s="377"/>
      <c r="I7" s="377"/>
      <c r="J7" s="347" t="s">
        <v>305</v>
      </c>
      <c r="K7" s="348"/>
      <c r="L7" s="348"/>
      <c r="M7" s="348"/>
      <c r="N7" s="348"/>
      <c r="O7" s="348"/>
      <c r="P7" s="348"/>
      <c r="Q7" s="480" t="s">
        <v>306</v>
      </c>
      <c r="R7" s="480"/>
      <c r="S7" s="479" t="s">
        <v>92</v>
      </c>
    </row>
    <row r="8" spans="1:19" s="17" customFormat="1" ht="44.25" customHeight="1">
      <c r="A8" s="480"/>
      <c r="B8" s="480"/>
      <c r="C8" s="481" t="s">
        <v>303</v>
      </c>
      <c r="D8" s="481"/>
      <c r="E8" s="482" t="s">
        <v>304</v>
      </c>
      <c r="F8" s="482"/>
      <c r="G8" s="360" t="s">
        <v>251</v>
      </c>
      <c r="H8" s="481" t="s">
        <v>249</v>
      </c>
      <c r="I8" s="481"/>
      <c r="J8" s="347" t="s">
        <v>241</v>
      </c>
      <c r="K8" s="348"/>
      <c r="L8" s="347" t="s">
        <v>242</v>
      </c>
      <c r="M8" s="347"/>
      <c r="N8" s="347" t="s">
        <v>243</v>
      </c>
      <c r="O8" s="347" t="s">
        <v>91</v>
      </c>
      <c r="P8" s="347"/>
      <c r="Q8" s="480"/>
      <c r="R8" s="480"/>
      <c r="S8" s="479"/>
    </row>
    <row r="9" spans="1:19" ht="21">
      <c r="A9" s="480"/>
      <c r="B9" s="480"/>
      <c r="C9" s="349" t="s">
        <v>8</v>
      </c>
      <c r="D9" s="350" t="s">
        <v>250</v>
      </c>
      <c r="E9" s="349" t="s">
        <v>8</v>
      </c>
      <c r="F9" s="350" t="s">
        <v>250</v>
      </c>
      <c r="G9" s="350" t="s">
        <v>245</v>
      </c>
      <c r="H9" s="351" t="s">
        <v>8</v>
      </c>
      <c r="I9" s="350" t="s">
        <v>250</v>
      </c>
      <c r="J9" s="349" t="s">
        <v>8</v>
      </c>
      <c r="K9" s="350" t="s">
        <v>250</v>
      </c>
      <c r="L9" s="349" t="s">
        <v>8</v>
      </c>
      <c r="M9" s="350" t="s">
        <v>250</v>
      </c>
      <c r="N9" s="350" t="s">
        <v>245</v>
      </c>
      <c r="O9" s="349" t="s">
        <v>8</v>
      </c>
      <c r="P9" s="350" t="s">
        <v>250</v>
      </c>
      <c r="Q9" s="349" t="s">
        <v>8</v>
      </c>
      <c r="R9" s="350" t="s">
        <v>250</v>
      </c>
      <c r="S9" s="479"/>
    </row>
    <row r="10" spans="1:19" s="353" customFormat="1" ht="23.25">
      <c r="A10" s="363" t="s">
        <v>225</v>
      </c>
      <c r="B10" s="364"/>
      <c r="C10" s="366">
        <f t="shared" ref="C10:R10" si="0">SUM(C11:C13)</f>
        <v>0</v>
      </c>
      <c r="D10" s="366">
        <f t="shared" si="0"/>
        <v>0</v>
      </c>
      <c r="E10" s="380">
        <f t="shared" si="0"/>
        <v>0</v>
      </c>
      <c r="F10" s="380">
        <f t="shared" si="0"/>
        <v>0</v>
      </c>
      <c r="G10" s="380">
        <f t="shared" si="0"/>
        <v>0</v>
      </c>
      <c r="H10" s="366">
        <f t="shared" si="0"/>
        <v>0</v>
      </c>
      <c r="I10" s="366">
        <f t="shared" si="0"/>
        <v>0</v>
      </c>
      <c r="J10" s="366">
        <f t="shared" si="0"/>
        <v>0</v>
      </c>
      <c r="K10" s="366">
        <f t="shared" si="0"/>
        <v>0</v>
      </c>
      <c r="L10" s="366">
        <f t="shared" si="0"/>
        <v>0</v>
      </c>
      <c r="M10" s="366">
        <f t="shared" si="0"/>
        <v>0</v>
      </c>
      <c r="N10" s="366">
        <f t="shared" si="0"/>
        <v>0</v>
      </c>
      <c r="O10" s="366">
        <f t="shared" si="0"/>
        <v>0</v>
      </c>
      <c r="P10" s="366">
        <f t="shared" si="0"/>
        <v>0</v>
      </c>
      <c r="Q10" s="366">
        <f t="shared" si="0"/>
        <v>0</v>
      </c>
      <c r="R10" s="379">
        <f t="shared" si="0"/>
        <v>0</v>
      </c>
      <c r="S10" s="365"/>
    </row>
    <row r="11" spans="1:19" s="4" customFormat="1" ht="24" customHeight="1">
      <c r="A11" s="357">
        <v>1</v>
      </c>
      <c r="B11" s="354"/>
      <c r="C11" s="370"/>
      <c r="D11" s="370"/>
      <c r="E11" s="371"/>
      <c r="F11" s="378"/>
      <c r="G11" s="378"/>
      <c r="H11" s="370">
        <f>C11+E11</f>
        <v>0</v>
      </c>
      <c r="I11" s="370">
        <f>D11+F11+G11</f>
        <v>0</v>
      </c>
      <c r="J11" s="359"/>
      <c r="K11" s="359"/>
      <c r="L11" s="359"/>
      <c r="M11" s="359"/>
      <c r="N11" s="359"/>
      <c r="O11" s="359">
        <f>J11+L11</f>
        <v>0</v>
      </c>
      <c r="P11" s="370">
        <f>K11+M11+N11</f>
        <v>0</v>
      </c>
      <c r="Q11" s="372">
        <f>O11-H11</f>
        <v>0</v>
      </c>
      <c r="R11" s="375">
        <f>P11-I11</f>
        <v>0</v>
      </c>
      <c r="S11" s="354"/>
    </row>
    <row r="12" spans="1:19" s="4" customFormat="1" ht="24" customHeight="1">
      <c r="A12" s="357">
        <v>2</v>
      </c>
      <c r="B12" s="354"/>
      <c r="C12" s="354"/>
      <c r="D12" s="354"/>
      <c r="E12" s="354"/>
      <c r="F12" s="373"/>
      <c r="G12" s="373"/>
      <c r="H12" s="370">
        <f>C12+E12</f>
        <v>0</v>
      </c>
      <c r="I12" s="370">
        <f>D12+F12+G12</f>
        <v>0</v>
      </c>
      <c r="J12" s="354"/>
      <c r="K12" s="359"/>
      <c r="L12" s="374"/>
      <c r="M12" s="354"/>
      <c r="N12" s="374"/>
      <c r="O12" s="359">
        <f t="shared" ref="O12:O18" si="1">J12+L12</f>
        <v>0</v>
      </c>
      <c r="P12" s="370">
        <f t="shared" ref="P12:P18" si="2">K12+M12+N12</f>
        <v>0</v>
      </c>
      <c r="Q12" s="372">
        <f t="shared" ref="Q12:Q18" si="3">O12-H12</f>
        <v>0</v>
      </c>
      <c r="R12" s="375">
        <f t="shared" ref="R12:R18" si="4">P12-I12</f>
        <v>0</v>
      </c>
      <c r="S12" s="354"/>
    </row>
    <row r="13" spans="1:19" s="4" customFormat="1" ht="24" customHeight="1">
      <c r="A13" s="357">
        <v>3</v>
      </c>
      <c r="B13" s="354"/>
      <c r="C13" s="354"/>
      <c r="D13" s="354"/>
      <c r="E13" s="354"/>
      <c r="F13" s="373"/>
      <c r="G13" s="373"/>
      <c r="H13" s="370">
        <f t="shared" ref="H13:H18" si="5">C13+E13</f>
        <v>0</v>
      </c>
      <c r="I13" s="370">
        <f t="shared" ref="I13:I18" si="6">D13+F13+G13</f>
        <v>0</v>
      </c>
      <c r="J13" s="354"/>
      <c r="K13" s="354"/>
      <c r="L13" s="354"/>
      <c r="M13" s="376"/>
      <c r="N13" s="354"/>
      <c r="O13" s="359">
        <f t="shared" si="1"/>
        <v>0</v>
      </c>
      <c r="P13" s="370">
        <f t="shared" si="2"/>
        <v>0</v>
      </c>
      <c r="Q13" s="372">
        <f t="shared" si="3"/>
        <v>0</v>
      </c>
      <c r="R13" s="375">
        <f t="shared" si="4"/>
        <v>0</v>
      </c>
      <c r="S13" s="354"/>
    </row>
    <row r="14" spans="1:19" s="4" customFormat="1" ht="24" customHeight="1">
      <c r="A14" s="357"/>
      <c r="B14" s="354"/>
      <c r="C14" s="354"/>
      <c r="D14" s="354"/>
      <c r="E14" s="354"/>
      <c r="F14" s="373"/>
      <c r="G14" s="373"/>
      <c r="H14" s="370"/>
      <c r="I14" s="370"/>
      <c r="J14" s="354"/>
      <c r="K14" s="354"/>
      <c r="L14" s="354"/>
      <c r="M14" s="376"/>
      <c r="N14" s="354"/>
      <c r="O14" s="359"/>
      <c r="P14" s="370"/>
      <c r="Q14" s="372"/>
      <c r="R14" s="375"/>
      <c r="S14" s="354"/>
    </row>
    <row r="15" spans="1:19" s="352" customFormat="1" ht="24" customHeight="1">
      <c r="A15" s="361" t="s">
        <v>247</v>
      </c>
      <c r="B15" s="362"/>
      <c r="C15" s="391">
        <f>SUM(C16:C18)</f>
        <v>0</v>
      </c>
      <c r="D15" s="391">
        <f t="shared" ref="D15:M15" si="7">SUM(D16:D18)</f>
        <v>0</v>
      </c>
      <c r="E15" s="391">
        <f t="shared" si="7"/>
        <v>0</v>
      </c>
      <c r="F15" s="391">
        <f t="shared" si="7"/>
        <v>0</v>
      </c>
      <c r="G15" s="391">
        <f t="shared" si="7"/>
        <v>0</v>
      </c>
      <c r="H15" s="391">
        <f t="shared" si="7"/>
        <v>0</v>
      </c>
      <c r="I15" s="391">
        <f t="shared" si="7"/>
        <v>0</v>
      </c>
      <c r="J15" s="391">
        <f t="shared" si="7"/>
        <v>0</v>
      </c>
      <c r="K15" s="391">
        <f t="shared" si="7"/>
        <v>0</v>
      </c>
      <c r="L15" s="391">
        <f t="shared" si="7"/>
        <v>0</v>
      </c>
      <c r="M15" s="391">
        <f t="shared" si="7"/>
        <v>0</v>
      </c>
      <c r="N15" s="391">
        <f>SUM(N16:N18)</f>
        <v>0</v>
      </c>
      <c r="O15" s="391">
        <f t="shared" ref="O15:R15" si="8">SUM(O16:O18)</f>
        <v>0</v>
      </c>
      <c r="P15" s="391">
        <f t="shared" si="8"/>
        <v>0</v>
      </c>
      <c r="Q15" s="391">
        <f t="shared" si="8"/>
        <v>0</v>
      </c>
      <c r="R15" s="391">
        <f t="shared" si="8"/>
        <v>0</v>
      </c>
      <c r="S15" s="362"/>
    </row>
    <row r="16" spans="1:19" ht="24" customHeight="1">
      <c r="A16" s="357">
        <v>1</v>
      </c>
      <c r="B16" s="354"/>
      <c r="C16" s="355"/>
      <c r="D16" s="354"/>
      <c r="E16" s="354"/>
      <c r="F16" s="373"/>
      <c r="G16" s="373"/>
      <c r="H16" s="370">
        <f t="shared" si="5"/>
        <v>0</v>
      </c>
      <c r="I16" s="370">
        <f t="shared" si="6"/>
        <v>0</v>
      </c>
      <c r="J16" s="356"/>
      <c r="K16" s="357"/>
      <c r="L16" s="357"/>
      <c r="M16" s="358"/>
      <c r="N16" s="359"/>
      <c r="O16" s="359">
        <f t="shared" si="1"/>
        <v>0</v>
      </c>
      <c r="P16" s="370">
        <f t="shared" si="2"/>
        <v>0</v>
      </c>
      <c r="Q16" s="372">
        <f t="shared" si="3"/>
        <v>0</v>
      </c>
      <c r="R16" s="375">
        <f t="shared" si="4"/>
        <v>0</v>
      </c>
      <c r="S16" s="354"/>
    </row>
    <row r="17" spans="1:19" ht="21">
      <c r="A17" s="357">
        <v>2</v>
      </c>
      <c r="B17" s="354"/>
      <c r="C17" s="355"/>
      <c r="D17" s="354"/>
      <c r="E17" s="354"/>
      <c r="F17" s="373"/>
      <c r="G17" s="373"/>
      <c r="H17" s="370">
        <f t="shared" si="5"/>
        <v>0</v>
      </c>
      <c r="I17" s="370">
        <f t="shared" si="6"/>
        <v>0</v>
      </c>
      <c r="J17" s="356"/>
      <c r="K17" s="357"/>
      <c r="L17" s="357"/>
      <c r="M17" s="358"/>
      <c r="N17" s="359"/>
      <c r="O17" s="359">
        <f t="shared" si="1"/>
        <v>0</v>
      </c>
      <c r="P17" s="370">
        <f t="shared" si="2"/>
        <v>0</v>
      </c>
      <c r="Q17" s="372">
        <f t="shared" si="3"/>
        <v>0</v>
      </c>
      <c r="R17" s="375">
        <f t="shared" si="4"/>
        <v>0</v>
      </c>
      <c r="S17" s="354"/>
    </row>
    <row r="18" spans="1:19" ht="24" customHeight="1">
      <c r="A18" s="357">
        <v>3</v>
      </c>
      <c r="B18" s="354"/>
      <c r="C18" s="354"/>
      <c r="D18" s="354"/>
      <c r="E18" s="354"/>
      <c r="F18" s="373"/>
      <c r="G18" s="373"/>
      <c r="H18" s="370">
        <f t="shared" si="5"/>
        <v>0</v>
      </c>
      <c r="I18" s="370">
        <f t="shared" si="6"/>
        <v>0</v>
      </c>
      <c r="J18" s="376"/>
      <c r="K18" s="374"/>
      <c r="L18" s="354"/>
      <c r="M18" s="374"/>
      <c r="N18" s="374"/>
      <c r="O18" s="359">
        <f t="shared" si="1"/>
        <v>0</v>
      </c>
      <c r="P18" s="370">
        <f t="shared" si="2"/>
        <v>0</v>
      </c>
      <c r="Q18" s="372">
        <f t="shared" si="3"/>
        <v>0</v>
      </c>
      <c r="R18" s="375">
        <f t="shared" si="4"/>
        <v>0</v>
      </c>
      <c r="S18" s="354"/>
    </row>
    <row r="19" spans="1:19" s="352" customFormat="1" ht="24" customHeight="1">
      <c r="A19" s="484" t="s">
        <v>22</v>
      </c>
      <c r="B19" s="485"/>
      <c r="C19" s="392">
        <f>C10+C15</f>
        <v>0</v>
      </c>
      <c r="D19" s="392">
        <f t="shared" ref="D19:R19" si="9">D10+D15</f>
        <v>0</v>
      </c>
      <c r="E19" s="392">
        <f t="shared" si="9"/>
        <v>0</v>
      </c>
      <c r="F19" s="392">
        <f t="shared" si="9"/>
        <v>0</v>
      </c>
      <c r="G19" s="392">
        <f t="shared" si="9"/>
        <v>0</v>
      </c>
      <c r="H19" s="392">
        <f t="shared" si="9"/>
        <v>0</v>
      </c>
      <c r="I19" s="392">
        <f t="shared" si="9"/>
        <v>0</v>
      </c>
      <c r="J19" s="392">
        <f t="shared" si="9"/>
        <v>0</v>
      </c>
      <c r="K19" s="392">
        <f t="shared" si="9"/>
        <v>0</v>
      </c>
      <c r="L19" s="392">
        <f t="shared" si="9"/>
        <v>0</v>
      </c>
      <c r="M19" s="392">
        <f t="shared" si="9"/>
        <v>0</v>
      </c>
      <c r="N19" s="392">
        <f t="shared" si="9"/>
        <v>0</v>
      </c>
      <c r="O19" s="392">
        <f t="shared" si="9"/>
        <v>0</v>
      </c>
      <c r="P19" s="392">
        <f t="shared" si="9"/>
        <v>0</v>
      </c>
      <c r="Q19" s="392">
        <f t="shared" si="9"/>
        <v>0</v>
      </c>
      <c r="R19" s="392">
        <f t="shared" si="9"/>
        <v>0</v>
      </c>
      <c r="S19" s="362"/>
    </row>
    <row r="20" spans="1:19" ht="24" customHeight="1">
      <c r="N20" s="5"/>
      <c r="R20" s="368"/>
    </row>
    <row r="21" spans="1:19" ht="24" customHeight="1">
      <c r="N21" s="5"/>
      <c r="R21" s="368"/>
    </row>
    <row r="22" spans="1:19" s="390" customFormat="1" ht="26.25">
      <c r="A22" s="483" t="s">
        <v>252</v>
      </c>
      <c r="B22" s="483"/>
      <c r="C22" s="483"/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</row>
    <row r="23" spans="1:19" ht="24" customHeight="1">
      <c r="A23" s="480" t="s">
        <v>28</v>
      </c>
      <c r="B23" s="480" t="s">
        <v>68</v>
      </c>
      <c r="C23" s="377" t="s">
        <v>302</v>
      </c>
      <c r="D23" s="377"/>
      <c r="E23" s="377"/>
      <c r="F23" s="377"/>
      <c r="G23" s="377"/>
      <c r="H23" s="377"/>
      <c r="I23" s="377"/>
      <c r="J23" s="347" t="s">
        <v>305</v>
      </c>
      <c r="K23" s="348"/>
      <c r="L23" s="348"/>
      <c r="M23" s="348"/>
      <c r="N23" s="348"/>
      <c r="O23" s="348"/>
      <c r="P23" s="348"/>
      <c r="Q23" s="480" t="s">
        <v>306</v>
      </c>
      <c r="R23" s="480"/>
      <c r="S23" s="479" t="s">
        <v>92</v>
      </c>
    </row>
    <row r="24" spans="1:19" ht="46.5" customHeight="1">
      <c r="A24" s="480"/>
      <c r="B24" s="480"/>
      <c r="C24" s="481" t="s">
        <v>303</v>
      </c>
      <c r="D24" s="481"/>
      <c r="E24" s="482" t="s">
        <v>304</v>
      </c>
      <c r="F24" s="482"/>
      <c r="G24" s="360" t="s">
        <v>251</v>
      </c>
      <c r="H24" s="481" t="s">
        <v>249</v>
      </c>
      <c r="I24" s="481"/>
      <c r="J24" s="347" t="s">
        <v>241</v>
      </c>
      <c r="K24" s="348"/>
      <c r="L24" s="347" t="s">
        <v>242</v>
      </c>
      <c r="M24" s="347"/>
      <c r="N24" s="347" t="s">
        <v>243</v>
      </c>
      <c r="O24" s="347" t="s">
        <v>91</v>
      </c>
      <c r="P24" s="347"/>
      <c r="Q24" s="480"/>
      <c r="R24" s="480"/>
      <c r="S24" s="479"/>
    </row>
    <row r="25" spans="1:19" ht="24" customHeight="1">
      <c r="A25" s="480"/>
      <c r="B25" s="480"/>
      <c r="C25" s="349" t="s">
        <v>8</v>
      </c>
      <c r="D25" s="350" t="s">
        <v>250</v>
      </c>
      <c r="E25" s="349" t="s">
        <v>8</v>
      </c>
      <c r="F25" s="350" t="s">
        <v>250</v>
      </c>
      <c r="G25" s="350" t="s">
        <v>245</v>
      </c>
      <c r="H25" s="351" t="s">
        <v>8</v>
      </c>
      <c r="I25" s="350" t="s">
        <v>250</v>
      </c>
      <c r="J25" s="349" t="s">
        <v>8</v>
      </c>
      <c r="K25" s="350" t="s">
        <v>250</v>
      </c>
      <c r="L25" s="349" t="s">
        <v>8</v>
      </c>
      <c r="M25" s="350" t="s">
        <v>250</v>
      </c>
      <c r="N25" s="350" t="s">
        <v>245</v>
      </c>
      <c r="O25" s="349" t="s">
        <v>8</v>
      </c>
      <c r="P25" s="350" t="s">
        <v>250</v>
      </c>
      <c r="Q25" s="349" t="s">
        <v>8</v>
      </c>
      <c r="R25" s="350" t="s">
        <v>250</v>
      </c>
      <c r="S25" s="479"/>
    </row>
    <row r="26" spans="1:19" ht="24" customHeight="1">
      <c r="A26" s="363" t="s">
        <v>225</v>
      </c>
      <c r="B26" s="364"/>
      <c r="C26" s="366">
        <f>SUM(C27:C31)</f>
        <v>3</v>
      </c>
      <c r="D26" s="366">
        <f t="shared" ref="D26:P26" si="10">SUM(D27:D31)</f>
        <v>41500</v>
      </c>
      <c r="E26" s="398">
        <f t="shared" si="10"/>
        <v>-1</v>
      </c>
      <c r="F26" s="367">
        <f t="shared" si="10"/>
        <v>-15000</v>
      </c>
      <c r="G26" s="369">
        <f t="shared" si="10"/>
        <v>1060</v>
      </c>
      <c r="H26" s="366">
        <f t="shared" si="10"/>
        <v>2</v>
      </c>
      <c r="I26" s="366">
        <f t="shared" si="10"/>
        <v>27560</v>
      </c>
      <c r="J26" s="366">
        <f t="shared" si="10"/>
        <v>2</v>
      </c>
      <c r="K26" s="366">
        <f t="shared" si="10"/>
        <v>26500</v>
      </c>
      <c r="L26" s="366">
        <f t="shared" si="10"/>
        <v>1</v>
      </c>
      <c r="M26" s="366">
        <f t="shared" si="10"/>
        <v>11500</v>
      </c>
      <c r="N26" s="366">
        <f t="shared" si="10"/>
        <v>1520</v>
      </c>
      <c r="O26" s="366">
        <f t="shared" si="10"/>
        <v>3</v>
      </c>
      <c r="P26" s="366">
        <f t="shared" si="10"/>
        <v>39520</v>
      </c>
      <c r="Q26" s="366">
        <f>SUM(Q27:Q31)</f>
        <v>1</v>
      </c>
      <c r="R26" s="379">
        <f t="shared" ref="R26" si="11">SUM(R27:R31)</f>
        <v>11960</v>
      </c>
      <c r="S26" s="365"/>
    </row>
    <row r="27" spans="1:19" ht="24" customHeight="1">
      <c r="A27" s="357">
        <v>1</v>
      </c>
      <c r="B27" s="354" t="s">
        <v>246</v>
      </c>
      <c r="C27" s="370">
        <v>2</v>
      </c>
      <c r="D27" s="370">
        <f>15000*C27</f>
        <v>30000</v>
      </c>
      <c r="E27" s="371">
        <v>-1</v>
      </c>
      <c r="F27" s="378">
        <f>-15000</f>
        <v>-15000</v>
      </c>
      <c r="G27" s="378">
        <v>600</v>
      </c>
      <c r="H27" s="370">
        <f>C27+E27</f>
        <v>1</v>
      </c>
      <c r="I27" s="370">
        <f>D27+F27+G27</f>
        <v>15600</v>
      </c>
      <c r="J27" s="359">
        <v>1</v>
      </c>
      <c r="K27" s="359">
        <v>15000</v>
      </c>
      <c r="L27" s="359">
        <v>0</v>
      </c>
      <c r="M27" s="359">
        <v>0</v>
      </c>
      <c r="N27" s="359">
        <v>600</v>
      </c>
      <c r="O27" s="359">
        <f>J27+L27</f>
        <v>1</v>
      </c>
      <c r="P27" s="370">
        <f>K27+M27+N27</f>
        <v>15600</v>
      </c>
      <c r="Q27" s="372">
        <f>O27-H27</f>
        <v>0</v>
      </c>
      <c r="R27" s="375">
        <f>P27-I27</f>
        <v>0</v>
      </c>
      <c r="S27" s="354" t="s">
        <v>248</v>
      </c>
    </row>
    <row r="28" spans="1:19" s="389" customFormat="1" ht="63">
      <c r="A28" s="381">
        <v>2</v>
      </c>
      <c r="B28" s="382" t="s">
        <v>253</v>
      </c>
      <c r="C28" s="383">
        <v>1</v>
      </c>
      <c r="D28" s="384">
        <v>11500</v>
      </c>
      <c r="E28" s="384">
        <v>0</v>
      </c>
      <c r="F28" s="384">
        <v>0</v>
      </c>
      <c r="G28" s="384">
        <v>460</v>
      </c>
      <c r="H28" s="384">
        <f>C28+E28</f>
        <v>1</v>
      </c>
      <c r="I28" s="384">
        <f>D28+F28+G28</f>
        <v>11960</v>
      </c>
      <c r="J28" s="383">
        <v>1</v>
      </c>
      <c r="K28" s="385">
        <f>11500*J28</f>
        <v>11500</v>
      </c>
      <c r="L28" s="383">
        <v>1</v>
      </c>
      <c r="M28" s="385">
        <f>11500*L28</f>
        <v>11500</v>
      </c>
      <c r="N28" s="385">
        <f>460*2</f>
        <v>920</v>
      </c>
      <c r="O28" s="385">
        <f>J28+L28</f>
        <v>2</v>
      </c>
      <c r="P28" s="384">
        <f>K28+M28+N28</f>
        <v>23920</v>
      </c>
      <c r="Q28" s="386">
        <f>O28-H28</f>
        <v>1</v>
      </c>
      <c r="R28" s="387">
        <f>P28-I28</f>
        <v>11960</v>
      </c>
      <c r="S28" s="388" t="s">
        <v>254</v>
      </c>
    </row>
    <row r="29" spans="1:19" ht="24" customHeight="1">
      <c r="B29" s="24"/>
      <c r="N29" s="5"/>
    </row>
    <row r="30" spans="1:19" ht="24" customHeight="1">
      <c r="B30" s="24"/>
      <c r="N30" s="5"/>
    </row>
    <row r="31" spans="1:19" ht="24" customHeight="1">
      <c r="A31" s="4"/>
      <c r="B31" s="50"/>
      <c r="C31" s="4"/>
      <c r="D31" s="4"/>
      <c r="E31" s="4"/>
      <c r="F31" s="4"/>
      <c r="G31" s="4"/>
      <c r="H31" s="4"/>
      <c r="I31" s="4"/>
      <c r="J31" s="4"/>
      <c r="K31" s="4"/>
      <c r="L31" s="4"/>
      <c r="M31" s="21"/>
      <c r="N31" s="4"/>
    </row>
    <row r="32" spans="1:19" ht="24" customHeight="1">
      <c r="B32" s="24"/>
      <c r="N32" s="5"/>
    </row>
  </sheetData>
  <mergeCells count="16">
    <mergeCell ref="A22:S22"/>
    <mergeCell ref="A19:B19"/>
    <mergeCell ref="A23:A25"/>
    <mergeCell ref="B23:B25"/>
    <mergeCell ref="Q23:R24"/>
    <mergeCell ref="S23:S25"/>
    <mergeCell ref="C24:D24"/>
    <mergeCell ref="E24:F24"/>
    <mergeCell ref="H24:I24"/>
    <mergeCell ref="S7:S9"/>
    <mergeCell ref="Q7:R8"/>
    <mergeCell ref="B7:B9"/>
    <mergeCell ref="A7:A9"/>
    <mergeCell ref="C8:D8"/>
    <mergeCell ref="E8:F8"/>
    <mergeCell ref="H8:I8"/>
  </mergeCells>
  <printOptions horizontalCentered="1"/>
  <pageMargins left="0.35433070866141736" right="0.27559055118110237" top="0.27" bottom="0.25" header="0.17" footer="0.15748031496062992"/>
  <pageSetup paperSize="9" scale="67" firstPageNumber="257" orientation="landscape" r:id="rId1"/>
  <headerFooter alignWithMargins="0">
    <oddHeader xml:space="preserve">&amp;R&amp;"Cordia New,ตัวหนา" </oddHeader>
    <oddFooter>&amp;C&amp;P/&amp;N&amp;R&amp;A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FF"/>
  </sheetPr>
  <dimension ref="A1:N43"/>
  <sheetViews>
    <sheetView view="pageBreakPreview" zoomScaleSheetLayoutView="100" workbookViewId="0">
      <selection activeCell="N9" sqref="N9"/>
    </sheetView>
  </sheetViews>
  <sheetFormatPr defaultRowHeight="18.75"/>
  <cols>
    <col min="1" max="1" width="6.5703125" style="6" customWidth="1"/>
    <col min="2" max="2" width="35.7109375" style="6" customWidth="1"/>
    <col min="3" max="13" width="13" style="6" customWidth="1"/>
    <col min="14" max="14" width="14.42578125" style="6" customWidth="1"/>
    <col min="15" max="16384" width="9.140625" style="6"/>
  </cols>
  <sheetData>
    <row r="1" spans="1:14" ht="23.25">
      <c r="A1" s="1" t="s">
        <v>282</v>
      </c>
      <c r="B1" s="10"/>
      <c r="C1" s="10"/>
      <c r="D1" s="10"/>
      <c r="E1" s="10"/>
      <c r="F1" s="30"/>
      <c r="G1" s="30"/>
      <c r="H1" s="30"/>
      <c r="I1" s="30"/>
      <c r="J1" s="30"/>
      <c r="K1" s="30"/>
      <c r="L1" s="30"/>
      <c r="M1" s="30"/>
      <c r="N1" s="30"/>
    </row>
    <row r="2" spans="1:14" ht="23.25">
      <c r="A2" s="1" t="s">
        <v>16</v>
      </c>
      <c r="B2" s="10"/>
      <c r="C2" s="10"/>
      <c r="D2" s="10"/>
      <c r="E2" s="10"/>
      <c r="F2" s="30"/>
      <c r="G2" s="30"/>
      <c r="H2" s="30"/>
      <c r="I2" s="30"/>
      <c r="J2" s="30"/>
      <c r="K2" s="30"/>
      <c r="L2" s="30"/>
      <c r="M2" s="30"/>
      <c r="N2" s="30"/>
    </row>
    <row r="3" spans="1:14" ht="23.25">
      <c r="A3" s="1" t="s">
        <v>158</v>
      </c>
      <c r="B3" s="10"/>
      <c r="C3" s="10"/>
      <c r="D3" s="10"/>
      <c r="E3" s="10"/>
      <c r="F3" s="30"/>
      <c r="G3" s="30"/>
      <c r="H3" s="30"/>
      <c r="I3" s="30"/>
      <c r="J3" s="30"/>
      <c r="K3" s="30"/>
      <c r="L3" s="30"/>
      <c r="M3" s="30"/>
      <c r="N3" s="30"/>
    </row>
    <row r="4" spans="1:14" ht="23.25">
      <c r="A4" s="1" t="s">
        <v>178</v>
      </c>
      <c r="B4" s="10"/>
      <c r="C4" s="10"/>
      <c r="D4" s="10"/>
      <c r="E4" s="10"/>
      <c r="F4" s="30"/>
      <c r="G4" s="30"/>
      <c r="H4" s="30"/>
      <c r="I4" s="30"/>
      <c r="J4" s="30"/>
      <c r="K4" s="30"/>
      <c r="L4" s="30"/>
      <c r="M4" s="30"/>
      <c r="N4" s="30"/>
    </row>
    <row r="5" spans="1:14" ht="23.25">
      <c r="A5" s="1"/>
      <c r="B5" s="10"/>
      <c r="C5" s="10"/>
      <c r="D5" s="10"/>
      <c r="E5" s="10"/>
      <c r="F5" s="30"/>
      <c r="G5" s="30"/>
      <c r="H5" s="30"/>
      <c r="I5" s="30"/>
      <c r="J5" s="30"/>
      <c r="K5" s="30"/>
      <c r="L5" s="30"/>
      <c r="M5" s="30"/>
      <c r="N5" s="30"/>
    </row>
    <row r="6" spans="1:14" s="8" customFormat="1" ht="21.75" customHeight="1">
      <c r="A6" s="488" t="s">
        <v>28</v>
      </c>
      <c r="B6" s="488" t="s">
        <v>29</v>
      </c>
      <c r="C6" s="487" t="s">
        <v>213</v>
      </c>
      <c r="D6" s="487"/>
      <c r="E6" s="487"/>
      <c r="F6" s="487"/>
      <c r="G6" s="487" t="s">
        <v>214</v>
      </c>
      <c r="H6" s="487"/>
      <c r="I6" s="487"/>
      <c r="J6" s="487"/>
      <c r="K6" s="486" t="s">
        <v>22</v>
      </c>
      <c r="L6" s="486"/>
      <c r="M6" s="486"/>
      <c r="N6" s="486"/>
    </row>
    <row r="7" spans="1:14" s="8" customFormat="1" ht="21.75" customHeight="1">
      <c r="A7" s="488"/>
      <c r="B7" s="488"/>
      <c r="C7" s="489" t="s">
        <v>307</v>
      </c>
      <c r="D7" s="490"/>
      <c r="E7" s="491"/>
      <c r="F7" s="486" t="s">
        <v>308</v>
      </c>
      <c r="G7" s="489" t="s">
        <v>307</v>
      </c>
      <c r="H7" s="490"/>
      <c r="I7" s="491"/>
      <c r="J7" s="486" t="s">
        <v>308</v>
      </c>
      <c r="K7" s="489" t="s">
        <v>307</v>
      </c>
      <c r="L7" s="490"/>
      <c r="M7" s="491"/>
      <c r="N7" s="486" t="s">
        <v>308</v>
      </c>
    </row>
    <row r="8" spans="1:14" s="8" customFormat="1" ht="37.5">
      <c r="A8" s="488"/>
      <c r="B8" s="488"/>
      <c r="C8" s="254" t="s">
        <v>197</v>
      </c>
      <c r="D8" s="254" t="s">
        <v>199</v>
      </c>
      <c r="E8" s="254" t="s">
        <v>22</v>
      </c>
      <c r="F8" s="486"/>
      <c r="G8" s="254" t="s">
        <v>197</v>
      </c>
      <c r="H8" s="254" t="s">
        <v>198</v>
      </c>
      <c r="I8" s="254" t="s">
        <v>22</v>
      </c>
      <c r="J8" s="486"/>
      <c r="K8" s="254" t="s">
        <v>197</v>
      </c>
      <c r="L8" s="254" t="s">
        <v>198</v>
      </c>
      <c r="M8" s="254" t="s">
        <v>22</v>
      </c>
      <c r="N8" s="486"/>
    </row>
    <row r="9" spans="1:14" s="7" customFormat="1" ht="21" customHeight="1">
      <c r="A9" s="180">
        <v>1</v>
      </c>
      <c r="B9" s="181" t="s">
        <v>203</v>
      </c>
      <c r="C9" s="256">
        <f>SUM(C10,C15,C26,C37)</f>
        <v>0</v>
      </c>
      <c r="D9" s="256">
        <f>SUM(D10,D15,D26,D37)</f>
        <v>0</v>
      </c>
      <c r="E9" s="256">
        <f>SUM(E10,E15,E26,E37)</f>
        <v>0</v>
      </c>
      <c r="F9" s="256">
        <f t="shared" ref="F9:N9" si="0">SUM(F10,F15,F26,F37)</f>
        <v>0</v>
      </c>
      <c r="G9" s="256">
        <f t="shared" si="0"/>
        <v>0</v>
      </c>
      <c r="H9" s="256">
        <f t="shared" si="0"/>
        <v>0</v>
      </c>
      <c r="I9" s="256">
        <f t="shared" ref="I9" si="1">SUM(I10,I15,I26,I37)</f>
        <v>0</v>
      </c>
      <c r="J9" s="256">
        <f t="shared" si="0"/>
        <v>0</v>
      </c>
      <c r="K9" s="256">
        <f t="shared" si="0"/>
        <v>0</v>
      </c>
      <c r="L9" s="256">
        <f t="shared" si="0"/>
        <v>0</v>
      </c>
      <c r="M9" s="256">
        <f t="shared" ref="M9" si="2">SUM(M10,M15,M26,M37)</f>
        <v>0</v>
      </c>
      <c r="N9" s="296">
        <f t="shared" si="0"/>
        <v>0</v>
      </c>
    </row>
    <row r="10" spans="1:14" ht="21" customHeight="1">
      <c r="A10" s="38">
        <v>1.1000000000000001</v>
      </c>
      <c r="B10" s="39" t="s">
        <v>31</v>
      </c>
      <c r="C10" s="255">
        <f>SUM(C11:C14)</f>
        <v>0</v>
      </c>
      <c r="D10" s="255">
        <f>SUM(D11:D14)</f>
        <v>0</v>
      </c>
      <c r="E10" s="255">
        <f>SUM(E11:E14)</f>
        <v>0</v>
      </c>
      <c r="F10" s="255">
        <f t="shared" ref="F10:N10" si="3">SUM(F11:F14)</f>
        <v>0</v>
      </c>
      <c r="G10" s="255">
        <f t="shared" si="3"/>
        <v>0</v>
      </c>
      <c r="H10" s="255">
        <f t="shared" si="3"/>
        <v>0</v>
      </c>
      <c r="I10" s="255">
        <f t="shared" ref="I10" si="4">SUM(I11:I14)</f>
        <v>0</v>
      </c>
      <c r="J10" s="255">
        <f t="shared" si="3"/>
        <v>0</v>
      </c>
      <c r="K10" s="255">
        <f t="shared" si="3"/>
        <v>0</v>
      </c>
      <c r="L10" s="255">
        <f t="shared" si="3"/>
        <v>0</v>
      </c>
      <c r="M10" s="255">
        <f t="shared" ref="M10" si="5">SUM(M11:M14)</f>
        <v>0</v>
      </c>
      <c r="N10" s="46">
        <f t="shared" si="3"/>
        <v>0</v>
      </c>
    </row>
    <row r="11" spans="1:14" ht="21" customHeight="1">
      <c r="A11" s="36"/>
      <c r="B11" s="37" t="s">
        <v>128</v>
      </c>
      <c r="C11" s="37"/>
      <c r="D11" s="37"/>
      <c r="E11" s="257">
        <f>SUM(C11:D11)</f>
        <v>0</v>
      </c>
      <c r="F11" s="161"/>
      <c r="G11" s="161"/>
      <c r="H11" s="161"/>
      <c r="I11" s="257">
        <f t="shared" ref="I11:I14" si="6">SUM(G11:H11)</f>
        <v>0</v>
      </c>
      <c r="J11" s="161"/>
      <c r="K11" s="161">
        <f t="shared" ref="K11:N12" si="7">C11+G11</f>
        <v>0</v>
      </c>
      <c r="L11" s="161">
        <f t="shared" si="7"/>
        <v>0</v>
      </c>
      <c r="M11" s="161">
        <f t="shared" si="7"/>
        <v>0</v>
      </c>
      <c r="N11" s="168">
        <f t="shared" si="7"/>
        <v>0</v>
      </c>
    </row>
    <row r="12" spans="1:14" ht="21" customHeight="1">
      <c r="A12" s="36"/>
      <c r="B12" s="37" t="s">
        <v>174</v>
      </c>
      <c r="C12" s="37"/>
      <c r="D12" s="37"/>
      <c r="E12" s="257">
        <f>SUM(C12:D12)</f>
        <v>0</v>
      </c>
      <c r="F12" s="161"/>
      <c r="G12" s="161"/>
      <c r="H12" s="161"/>
      <c r="I12" s="257">
        <f t="shared" si="6"/>
        <v>0</v>
      </c>
      <c r="J12" s="161"/>
      <c r="K12" s="170">
        <f t="shared" si="7"/>
        <v>0</v>
      </c>
      <c r="L12" s="170">
        <f t="shared" si="7"/>
        <v>0</v>
      </c>
      <c r="M12" s="170">
        <f t="shared" si="7"/>
        <v>0</v>
      </c>
      <c r="N12" s="166">
        <f t="shared" si="7"/>
        <v>0</v>
      </c>
    </row>
    <row r="13" spans="1:14" ht="21" customHeight="1">
      <c r="A13" s="36"/>
      <c r="B13" s="37" t="s">
        <v>175</v>
      </c>
      <c r="C13" s="37"/>
      <c r="D13" s="37"/>
      <c r="E13" s="257">
        <f t="shared" ref="E13:E14" si="8">SUM(C13:D13)</f>
        <v>0</v>
      </c>
      <c r="F13" s="161"/>
      <c r="G13" s="161"/>
      <c r="H13" s="161"/>
      <c r="I13" s="257">
        <f t="shared" si="6"/>
        <v>0</v>
      </c>
      <c r="J13" s="161"/>
      <c r="K13" s="170">
        <f t="shared" ref="K13:K14" si="9">C13+G13</f>
        <v>0</v>
      </c>
      <c r="L13" s="170">
        <f t="shared" ref="L13:L14" si="10">D13+H13</f>
        <v>0</v>
      </c>
      <c r="M13" s="170">
        <f t="shared" ref="M13:M14" si="11">E13+I13</f>
        <v>0</v>
      </c>
      <c r="N13" s="166">
        <f t="shared" ref="N13:N43" si="12">F13+J13</f>
        <v>0</v>
      </c>
    </row>
    <row r="14" spans="1:14" ht="21" customHeight="1">
      <c r="A14" s="36"/>
      <c r="B14" s="37" t="s">
        <v>138</v>
      </c>
      <c r="C14" s="37"/>
      <c r="D14" s="37"/>
      <c r="E14" s="257">
        <f t="shared" si="8"/>
        <v>0</v>
      </c>
      <c r="F14" s="161"/>
      <c r="G14" s="161"/>
      <c r="H14" s="161"/>
      <c r="I14" s="257">
        <f t="shared" si="6"/>
        <v>0</v>
      </c>
      <c r="J14" s="161"/>
      <c r="K14" s="170">
        <f t="shared" si="9"/>
        <v>0</v>
      </c>
      <c r="L14" s="170">
        <f t="shared" si="10"/>
        <v>0</v>
      </c>
      <c r="M14" s="170">
        <f t="shared" si="11"/>
        <v>0</v>
      </c>
      <c r="N14" s="166">
        <f t="shared" si="12"/>
        <v>0</v>
      </c>
    </row>
    <row r="15" spans="1:14" ht="21" customHeight="1">
      <c r="A15" s="44">
        <v>1.2</v>
      </c>
      <c r="B15" s="45" t="s">
        <v>32</v>
      </c>
      <c r="C15" s="46">
        <f>SUM(C16:C25)</f>
        <v>0</v>
      </c>
      <c r="D15" s="46">
        <f t="shared" ref="D15:N15" si="13">SUM(D16:D25)</f>
        <v>0</v>
      </c>
      <c r="E15" s="46">
        <f t="shared" si="13"/>
        <v>0</v>
      </c>
      <c r="F15" s="46">
        <f t="shared" si="13"/>
        <v>0</v>
      </c>
      <c r="G15" s="46">
        <f t="shared" si="13"/>
        <v>0</v>
      </c>
      <c r="H15" s="46">
        <f t="shared" si="13"/>
        <v>0</v>
      </c>
      <c r="I15" s="46">
        <f t="shared" si="13"/>
        <v>0</v>
      </c>
      <c r="J15" s="46">
        <f t="shared" si="13"/>
        <v>0</v>
      </c>
      <c r="K15" s="46">
        <f t="shared" si="13"/>
        <v>0</v>
      </c>
      <c r="L15" s="46">
        <f t="shared" si="13"/>
        <v>0</v>
      </c>
      <c r="M15" s="46"/>
      <c r="N15" s="46">
        <f t="shared" si="13"/>
        <v>0</v>
      </c>
    </row>
    <row r="16" spans="1:14" ht="21" customHeight="1">
      <c r="A16" s="36"/>
      <c r="B16" s="37" t="s">
        <v>33</v>
      </c>
      <c r="C16" s="37"/>
      <c r="D16" s="37"/>
      <c r="E16" s="257">
        <f t="shared" ref="E16:E25" si="14">SUM(C16:D16)</f>
        <v>0</v>
      </c>
      <c r="F16" s="42"/>
      <c r="G16" s="42"/>
      <c r="H16" s="42"/>
      <c r="I16" s="257">
        <f t="shared" ref="I16:I25" si="15">SUM(G16:H16)</f>
        <v>0</v>
      </c>
      <c r="J16" s="42"/>
      <c r="K16" s="170">
        <f t="shared" ref="K16:K25" si="16">C16+G16</f>
        <v>0</v>
      </c>
      <c r="L16" s="170">
        <f t="shared" ref="L16:L25" si="17">D16+H16</f>
        <v>0</v>
      </c>
      <c r="M16" s="170">
        <f t="shared" ref="M16:M25" si="18">E16+I16</f>
        <v>0</v>
      </c>
      <c r="N16" s="166">
        <f t="shared" si="12"/>
        <v>0</v>
      </c>
    </row>
    <row r="17" spans="1:14" ht="21" customHeight="1">
      <c r="A17" s="31"/>
      <c r="B17" s="34" t="s">
        <v>34</v>
      </c>
      <c r="C17" s="34"/>
      <c r="D17" s="34"/>
      <c r="E17" s="257">
        <f t="shared" si="14"/>
        <v>0</v>
      </c>
      <c r="F17" s="33"/>
      <c r="G17" s="33"/>
      <c r="H17" s="33"/>
      <c r="I17" s="257">
        <f t="shared" si="15"/>
        <v>0</v>
      </c>
      <c r="J17" s="33"/>
      <c r="K17" s="170">
        <f t="shared" si="16"/>
        <v>0</v>
      </c>
      <c r="L17" s="170">
        <f t="shared" si="17"/>
        <v>0</v>
      </c>
      <c r="M17" s="170">
        <f t="shared" si="18"/>
        <v>0</v>
      </c>
      <c r="N17" s="166">
        <f t="shared" si="12"/>
        <v>0</v>
      </c>
    </row>
    <row r="18" spans="1:14" ht="21" customHeight="1">
      <c r="A18" s="31"/>
      <c r="B18" s="34" t="s">
        <v>35</v>
      </c>
      <c r="C18" s="34"/>
      <c r="D18" s="34"/>
      <c r="E18" s="257">
        <f t="shared" si="14"/>
        <v>0</v>
      </c>
      <c r="F18" s="33"/>
      <c r="G18" s="33"/>
      <c r="H18" s="33"/>
      <c r="I18" s="257">
        <f t="shared" si="15"/>
        <v>0</v>
      </c>
      <c r="J18" s="33"/>
      <c r="K18" s="170">
        <f t="shared" si="16"/>
        <v>0</v>
      </c>
      <c r="L18" s="170">
        <f t="shared" si="17"/>
        <v>0</v>
      </c>
      <c r="M18" s="170">
        <f t="shared" si="18"/>
        <v>0</v>
      </c>
      <c r="N18" s="166">
        <f t="shared" si="12"/>
        <v>0</v>
      </c>
    </row>
    <row r="19" spans="1:14" ht="21" customHeight="1">
      <c r="A19" s="31"/>
      <c r="B19" s="34" t="s">
        <v>238</v>
      </c>
      <c r="C19" s="34"/>
      <c r="D19" s="34"/>
      <c r="E19" s="257"/>
      <c r="F19" s="33"/>
      <c r="G19" s="33"/>
      <c r="H19" s="33"/>
      <c r="I19" s="257"/>
      <c r="J19" s="33"/>
      <c r="K19" s="170"/>
      <c r="L19" s="170"/>
      <c r="M19" s="170"/>
      <c r="N19" s="166"/>
    </row>
    <row r="20" spans="1:14" ht="21" customHeight="1">
      <c r="A20" s="31"/>
      <c r="B20" s="34" t="s">
        <v>63</v>
      </c>
      <c r="C20" s="34"/>
      <c r="D20" s="34"/>
      <c r="E20" s="257">
        <f t="shared" si="14"/>
        <v>0</v>
      </c>
      <c r="F20" s="33"/>
      <c r="G20" s="33"/>
      <c r="H20" s="33"/>
      <c r="I20" s="257">
        <f t="shared" si="15"/>
        <v>0</v>
      </c>
      <c r="J20" s="33"/>
      <c r="K20" s="170">
        <f t="shared" si="16"/>
        <v>0</v>
      </c>
      <c r="L20" s="170">
        <f t="shared" si="17"/>
        <v>0</v>
      </c>
      <c r="M20" s="170">
        <f t="shared" si="18"/>
        <v>0</v>
      </c>
      <c r="N20" s="166">
        <f t="shared" si="12"/>
        <v>0</v>
      </c>
    </row>
    <row r="21" spans="1:14" ht="21" customHeight="1">
      <c r="A21" s="31"/>
      <c r="B21" s="34" t="s">
        <v>177</v>
      </c>
      <c r="C21" s="34"/>
      <c r="D21" s="34"/>
      <c r="E21" s="257">
        <f t="shared" si="14"/>
        <v>0</v>
      </c>
      <c r="F21" s="33"/>
      <c r="G21" s="33"/>
      <c r="H21" s="33"/>
      <c r="I21" s="257">
        <f t="shared" si="15"/>
        <v>0</v>
      </c>
      <c r="J21" s="33"/>
      <c r="K21" s="170">
        <f t="shared" si="16"/>
        <v>0</v>
      </c>
      <c r="L21" s="170">
        <f t="shared" si="17"/>
        <v>0</v>
      </c>
      <c r="M21" s="170">
        <f t="shared" si="18"/>
        <v>0</v>
      </c>
      <c r="N21" s="166">
        <f t="shared" si="12"/>
        <v>0</v>
      </c>
    </row>
    <row r="22" spans="1:14" ht="21" customHeight="1">
      <c r="A22" s="31"/>
      <c r="B22" s="34" t="s">
        <v>62</v>
      </c>
      <c r="C22" s="34"/>
      <c r="D22" s="34"/>
      <c r="E22" s="257">
        <f t="shared" si="14"/>
        <v>0</v>
      </c>
      <c r="F22" s="33"/>
      <c r="G22" s="33"/>
      <c r="H22" s="33"/>
      <c r="I22" s="257">
        <f t="shared" si="15"/>
        <v>0</v>
      </c>
      <c r="J22" s="33"/>
      <c r="K22" s="170">
        <f t="shared" si="16"/>
        <v>0</v>
      </c>
      <c r="L22" s="170">
        <f t="shared" si="17"/>
        <v>0</v>
      </c>
      <c r="M22" s="170">
        <f t="shared" si="18"/>
        <v>0</v>
      </c>
      <c r="N22" s="166">
        <f t="shared" si="12"/>
        <v>0</v>
      </c>
    </row>
    <row r="23" spans="1:14" ht="21" customHeight="1">
      <c r="A23" s="31"/>
      <c r="B23" s="34" t="s">
        <v>61</v>
      </c>
      <c r="C23" s="34"/>
      <c r="D23" s="34"/>
      <c r="E23" s="257">
        <f t="shared" si="14"/>
        <v>0</v>
      </c>
      <c r="F23" s="33"/>
      <c r="G23" s="33"/>
      <c r="H23" s="33"/>
      <c r="I23" s="257">
        <f t="shared" si="15"/>
        <v>0</v>
      </c>
      <c r="J23" s="33"/>
      <c r="K23" s="170">
        <f t="shared" si="16"/>
        <v>0</v>
      </c>
      <c r="L23" s="170">
        <f t="shared" si="17"/>
        <v>0</v>
      </c>
      <c r="M23" s="170">
        <f t="shared" si="18"/>
        <v>0</v>
      </c>
      <c r="N23" s="166">
        <f t="shared" si="12"/>
        <v>0</v>
      </c>
    </row>
    <row r="24" spans="1:14" ht="21" customHeight="1">
      <c r="A24" s="40"/>
      <c r="B24" s="48" t="s">
        <v>96</v>
      </c>
      <c r="C24" s="48"/>
      <c r="D24" s="48"/>
      <c r="E24" s="257">
        <f t="shared" si="14"/>
        <v>0</v>
      </c>
      <c r="F24" s="41"/>
      <c r="G24" s="41"/>
      <c r="H24" s="41"/>
      <c r="I24" s="257">
        <f t="shared" si="15"/>
        <v>0</v>
      </c>
      <c r="J24" s="41"/>
      <c r="K24" s="170">
        <f t="shared" si="16"/>
        <v>0</v>
      </c>
      <c r="L24" s="170">
        <f t="shared" si="17"/>
        <v>0</v>
      </c>
      <c r="M24" s="170">
        <f t="shared" si="18"/>
        <v>0</v>
      </c>
      <c r="N24" s="166">
        <f t="shared" si="12"/>
        <v>0</v>
      </c>
    </row>
    <row r="25" spans="1:14" ht="21" customHeight="1">
      <c r="A25" s="171"/>
      <c r="B25" s="172" t="s">
        <v>37</v>
      </c>
      <c r="C25" s="172"/>
      <c r="D25" s="172"/>
      <c r="E25" s="295">
        <f t="shared" si="14"/>
        <v>0</v>
      </c>
      <c r="F25" s="164"/>
      <c r="G25" s="164"/>
      <c r="H25" s="164"/>
      <c r="I25" s="295">
        <f t="shared" si="15"/>
        <v>0</v>
      </c>
      <c r="J25" s="164"/>
      <c r="K25" s="173">
        <f t="shared" si="16"/>
        <v>0</v>
      </c>
      <c r="L25" s="173">
        <f t="shared" si="17"/>
        <v>0</v>
      </c>
      <c r="M25" s="173">
        <f t="shared" si="18"/>
        <v>0</v>
      </c>
      <c r="N25" s="167">
        <f t="shared" si="12"/>
        <v>0</v>
      </c>
    </row>
    <row r="26" spans="1:14" ht="21" customHeight="1">
      <c r="A26" s="44">
        <v>1.3</v>
      </c>
      <c r="B26" s="45" t="s">
        <v>38</v>
      </c>
      <c r="C26" s="46">
        <f>SUM(C27:C36)</f>
        <v>0</v>
      </c>
      <c r="D26" s="46">
        <f t="shared" ref="D26:N26" si="19">SUM(D27:D36)</f>
        <v>0</v>
      </c>
      <c r="E26" s="46">
        <f t="shared" si="19"/>
        <v>0</v>
      </c>
      <c r="F26" s="46">
        <f t="shared" si="19"/>
        <v>0</v>
      </c>
      <c r="G26" s="46">
        <f t="shared" si="19"/>
        <v>0</v>
      </c>
      <c r="H26" s="46">
        <f t="shared" si="19"/>
        <v>0</v>
      </c>
      <c r="I26" s="46">
        <f t="shared" si="19"/>
        <v>0</v>
      </c>
      <c r="J26" s="46">
        <f t="shared" si="19"/>
        <v>0</v>
      </c>
      <c r="K26" s="46">
        <f t="shared" si="19"/>
        <v>0</v>
      </c>
      <c r="L26" s="46">
        <f t="shared" si="19"/>
        <v>0</v>
      </c>
      <c r="M26" s="46"/>
      <c r="N26" s="46">
        <f t="shared" si="19"/>
        <v>0</v>
      </c>
    </row>
    <row r="27" spans="1:14" ht="21" customHeight="1">
      <c r="A27" s="36"/>
      <c r="B27" s="37" t="s">
        <v>39</v>
      </c>
      <c r="C27" s="37"/>
      <c r="D27" s="37"/>
      <c r="E27" s="257">
        <f t="shared" ref="E27:E36" si="20">SUM(C27:D27)</f>
        <v>0</v>
      </c>
      <c r="F27" s="42"/>
      <c r="G27" s="42"/>
      <c r="H27" s="42"/>
      <c r="I27" s="257">
        <f t="shared" ref="I27:I36" si="21">SUM(G27:H27)</f>
        <v>0</v>
      </c>
      <c r="J27" s="42"/>
      <c r="K27" s="170">
        <f t="shared" ref="K27:K36" si="22">C27+G27</f>
        <v>0</v>
      </c>
      <c r="L27" s="170">
        <f t="shared" ref="L27:L36" si="23">D27+H27</f>
        <v>0</v>
      </c>
      <c r="M27" s="170">
        <f t="shared" ref="M27:M36" si="24">E27+I27</f>
        <v>0</v>
      </c>
      <c r="N27" s="166">
        <f t="shared" si="12"/>
        <v>0</v>
      </c>
    </row>
    <row r="28" spans="1:14" ht="21" customHeight="1">
      <c r="A28" s="31"/>
      <c r="B28" s="34" t="s">
        <v>40</v>
      </c>
      <c r="C28" s="34"/>
      <c r="D28" s="34"/>
      <c r="E28" s="257">
        <f t="shared" si="20"/>
        <v>0</v>
      </c>
      <c r="F28" s="33"/>
      <c r="G28" s="33"/>
      <c r="H28" s="33"/>
      <c r="I28" s="257">
        <f t="shared" si="21"/>
        <v>0</v>
      </c>
      <c r="J28" s="33"/>
      <c r="K28" s="170">
        <f t="shared" si="22"/>
        <v>0</v>
      </c>
      <c r="L28" s="170">
        <f t="shared" si="23"/>
        <v>0</v>
      </c>
      <c r="M28" s="170">
        <f t="shared" si="24"/>
        <v>0</v>
      </c>
      <c r="N28" s="166">
        <f t="shared" si="12"/>
        <v>0</v>
      </c>
    </row>
    <row r="29" spans="1:14" ht="21" customHeight="1">
      <c r="A29" s="31"/>
      <c r="B29" s="34" t="s">
        <v>41</v>
      </c>
      <c r="C29" s="34"/>
      <c r="D29" s="34"/>
      <c r="E29" s="257">
        <f t="shared" si="20"/>
        <v>0</v>
      </c>
      <c r="F29" s="33"/>
      <c r="G29" s="33"/>
      <c r="H29" s="33"/>
      <c r="I29" s="257">
        <f t="shared" si="21"/>
        <v>0</v>
      </c>
      <c r="J29" s="33"/>
      <c r="K29" s="170">
        <f t="shared" si="22"/>
        <v>0</v>
      </c>
      <c r="L29" s="170">
        <f t="shared" si="23"/>
        <v>0</v>
      </c>
      <c r="M29" s="170">
        <f t="shared" si="24"/>
        <v>0</v>
      </c>
      <c r="N29" s="166">
        <f t="shared" si="12"/>
        <v>0</v>
      </c>
    </row>
    <row r="30" spans="1:14" ht="21" customHeight="1">
      <c r="A30" s="31"/>
      <c r="B30" s="34" t="s">
        <v>42</v>
      </c>
      <c r="C30" s="34"/>
      <c r="D30" s="34"/>
      <c r="E30" s="257">
        <f t="shared" si="20"/>
        <v>0</v>
      </c>
      <c r="F30" s="33"/>
      <c r="G30" s="33"/>
      <c r="H30" s="33"/>
      <c r="I30" s="257">
        <f t="shared" si="21"/>
        <v>0</v>
      </c>
      <c r="J30" s="33"/>
      <c r="K30" s="170">
        <f t="shared" si="22"/>
        <v>0</v>
      </c>
      <c r="L30" s="170">
        <f t="shared" si="23"/>
        <v>0</v>
      </c>
      <c r="M30" s="170">
        <f t="shared" si="24"/>
        <v>0</v>
      </c>
      <c r="N30" s="166">
        <f t="shared" si="12"/>
        <v>0</v>
      </c>
    </row>
    <row r="31" spans="1:14" ht="21" customHeight="1">
      <c r="A31" s="31"/>
      <c r="B31" s="34" t="s">
        <v>43</v>
      </c>
      <c r="C31" s="34"/>
      <c r="D31" s="34"/>
      <c r="E31" s="257">
        <f t="shared" si="20"/>
        <v>0</v>
      </c>
      <c r="F31" s="33"/>
      <c r="G31" s="33"/>
      <c r="H31" s="33"/>
      <c r="I31" s="257">
        <f t="shared" si="21"/>
        <v>0</v>
      </c>
      <c r="J31" s="33"/>
      <c r="K31" s="170">
        <f t="shared" si="22"/>
        <v>0</v>
      </c>
      <c r="L31" s="170">
        <f t="shared" si="23"/>
        <v>0</v>
      </c>
      <c r="M31" s="170">
        <f t="shared" si="24"/>
        <v>0</v>
      </c>
      <c r="N31" s="166">
        <f t="shared" si="12"/>
        <v>0</v>
      </c>
    </row>
    <row r="32" spans="1:14" ht="21" customHeight="1">
      <c r="A32" s="31"/>
      <c r="B32" s="34" t="s">
        <v>44</v>
      </c>
      <c r="C32" s="34"/>
      <c r="D32" s="34"/>
      <c r="E32" s="257">
        <f t="shared" si="20"/>
        <v>0</v>
      </c>
      <c r="F32" s="33"/>
      <c r="G32" s="33"/>
      <c r="H32" s="33"/>
      <c r="I32" s="257">
        <f t="shared" si="21"/>
        <v>0</v>
      </c>
      <c r="J32" s="33"/>
      <c r="K32" s="170">
        <f t="shared" si="22"/>
        <v>0</v>
      </c>
      <c r="L32" s="170">
        <f t="shared" si="23"/>
        <v>0</v>
      </c>
      <c r="M32" s="170">
        <f t="shared" si="24"/>
        <v>0</v>
      </c>
      <c r="N32" s="166">
        <f t="shared" si="12"/>
        <v>0</v>
      </c>
    </row>
    <row r="33" spans="1:14" ht="21" customHeight="1">
      <c r="A33" s="31"/>
      <c r="B33" s="34" t="s">
        <v>45</v>
      </c>
      <c r="C33" s="34"/>
      <c r="D33" s="34"/>
      <c r="E33" s="257">
        <f t="shared" si="20"/>
        <v>0</v>
      </c>
      <c r="F33" s="33"/>
      <c r="G33" s="33"/>
      <c r="H33" s="33"/>
      <c r="I33" s="257">
        <f t="shared" si="21"/>
        <v>0</v>
      </c>
      <c r="J33" s="33"/>
      <c r="K33" s="170">
        <f t="shared" si="22"/>
        <v>0</v>
      </c>
      <c r="L33" s="170">
        <f t="shared" si="23"/>
        <v>0</v>
      </c>
      <c r="M33" s="170">
        <f t="shared" si="24"/>
        <v>0</v>
      </c>
      <c r="N33" s="166">
        <f t="shared" si="12"/>
        <v>0</v>
      </c>
    </row>
    <row r="34" spans="1:14" ht="21" customHeight="1">
      <c r="A34" s="31"/>
      <c r="B34" s="34" t="s">
        <v>176</v>
      </c>
      <c r="C34" s="34"/>
      <c r="D34" s="34"/>
      <c r="E34" s="257">
        <f t="shared" si="20"/>
        <v>0</v>
      </c>
      <c r="F34" s="33"/>
      <c r="G34" s="33"/>
      <c r="H34" s="33"/>
      <c r="I34" s="257">
        <f t="shared" si="21"/>
        <v>0</v>
      </c>
      <c r="J34" s="33"/>
      <c r="K34" s="170">
        <f t="shared" si="22"/>
        <v>0</v>
      </c>
      <c r="L34" s="170">
        <f t="shared" si="23"/>
        <v>0</v>
      </c>
      <c r="M34" s="170">
        <f t="shared" si="24"/>
        <v>0</v>
      </c>
      <c r="N34" s="166">
        <f t="shared" si="12"/>
        <v>0</v>
      </c>
    </row>
    <row r="35" spans="1:14" ht="21" customHeight="1">
      <c r="A35" s="31"/>
      <c r="B35" s="34" t="s">
        <v>46</v>
      </c>
      <c r="C35" s="34"/>
      <c r="D35" s="34"/>
      <c r="E35" s="257">
        <f t="shared" si="20"/>
        <v>0</v>
      </c>
      <c r="F35" s="33"/>
      <c r="G35" s="33"/>
      <c r="H35" s="33"/>
      <c r="I35" s="257">
        <f t="shared" si="21"/>
        <v>0</v>
      </c>
      <c r="J35" s="33"/>
      <c r="K35" s="170">
        <f t="shared" si="22"/>
        <v>0</v>
      </c>
      <c r="L35" s="170">
        <f t="shared" si="23"/>
        <v>0</v>
      </c>
      <c r="M35" s="170">
        <f t="shared" si="24"/>
        <v>0</v>
      </c>
      <c r="N35" s="166">
        <f t="shared" si="12"/>
        <v>0</v>
      </c>
    </row>
    <row r="36" spans="1:14" ht="21" customHeight="1">
      <c r="A36" s="162"/>
      <c r="B36" s="163" t="s">
        <v>47</v>
      </c>
      <c r="C36" s="163"/>
      <c r="D36" s="163"/>
      <c r="E36" s="257">
        <f t="shared" si="20"/>
        <v>0</v>
      </c>
      <c r="F36" s="164"/>
      <c r="G36" s="164"/>
      <c r="H36" s="164"/>
      <c r="I36" s="257">
        <f t="shared" si="21"/>
        <v>0</v>
      </c>
      <c r="J36" s="164"/>
      <c r="K36" s="170">
        <f t="shared" si="22"/>
        <v>0</v>
      </c>
      <c r="L36" s="170">
        <f t="shared" si="23"/>
        <v>0</v>
      </c>
      <c r="M36" s="170">
        <f t="shared" si="24"/>
        <v>0</v>
      </c>
      <c r="N36" s="166">
        <f t="shared" si="12"/>
        <v>0</v>
      </c>
    </row>
    <row r="37" spans="1:14" ht="21" customHeight="1">
      <c r="A37" s="44">
        <v>1.4</v>
      </c>
      <c r="B37" s="45" t="s">
        <v>25</v>
      </c>
      <c r="C37" s="165">
        <f>SUM(C40:C43)</f>
        <v>0</v>
      </c>
      <c r="D37" s="165">
        <f t="shared" ref="D37:N37" si="25">SUM(D40:D43)</f>
        <v>0</v>
      </c>
      <c r="E37" s="165">
        <f t="shared" si="25"/>
        <v>0</v>
      </c>
      <c r="F37" s="165">
        <f t="shared" si="25"/>
        <v>0</v>
      </c>
      <c r="G37" s="165">
        <f t="shared" si="25"/>
        <v>0</v>
      </c>
      <c r="H37" s="165">
        <f t="shared" si="25"/>
        <v>0</v>
      </c>
      <c r="I37" s="165">
        <f t="shared" si="25"/>
        <v>0</v>
      </c>
      <c r="J37" s="165">
        <f t="shared" si="25"/>
        <v>0</v>
      </c>
      <c r="K37" s="165">
        <f t="shared" si="25"/>
        <v>0</v>
      </c>
      <c r="L37" s="165">
        <f t="shared" si="25"/>
        <v>0</v>
      </c>
      <c r="M37" s="165"/>
      <c r="N37" s="165">
        <f t="shared" si="25"/>
        <v>0</v>
      </c>
    </row>
    <row r="38" spans="1:14" ht="21" customHeight="1">
      <c r="A38" s="338"/>
      <c r="B38" s="339" t="s">
        <v>239</v>
      </c>
      <c r="C38" s="340"/>
      <c r="D38" s="340"/>
      <c r="E38" s="341">
        <f>SUM(C38:D38)</f>
        <v>0</v>
      </c>
      <c r="F38" s="340"/>
      <c r="G38" s="340"/>
      <c r="H38" s="340"/>
      <c r="I38" s="341">
        <f>SUM(G38:H38)</f>
        <v>0</v>
      </c>
      <c r="J38" s="340"/>
      <c r="K38" s="340">
        <f>C38+G38</f>
        <v>0</v>
      </c>
      <c r="L38" s="340">
        <f t="shared" ref="L38" si="26">D38+H38</f>
        <v>0</v>
      </c>
      <c r="M38" s="340">
        <f t="shared" ref="M38" si="27">E38+I38</f>
        <v>0</v>
      </c>
      <c r="N38" s="340">
        <f t="shared" ref="N38" si="28">F38+J38</f>
        <v>0</v>
      </c>
    </row>
    <row r="39" spans="1:14" ht="21" customHeight="1">
      <c r="A39" s="338"/>
      <c r="B39" s="339" t="s">
        <v>240</v>
      </c>
      <c r="C39" s="340"/>
      <c r="D39" s="340"/>
      <c r="E39" s="341">
        <f>SUM(C39:D39)</f>
        <v>0</v>
      </c>
      <c r="F39" s="340"/>
      <c r="G39" s="340"/>
      <c r="H39" s="340"/>
      <c r="I39" s="341">
        <f t="shared" ref="I39:I43" si="29">SUM(G39:H39)</f>
        <v>0</v>
      </c>
      <c r="J39" s="340"/>
      <c r="K39" s="340">
        <f>C39+G39</f>
        <v>0</v>
      </c>
      <c r="L39" s="340">
        <f>D39+H39</f>
        <v>0</v>
      </c>
      <c r="M39" s="340">
        <f>E39+I39</f>
        <v>0</v>
      </c>
      <c r="N39" s="340">
        <f>F39+J39</f>
        <v>0</v>
      </c>
    </row>
    <row r="40" spans="1:14" ht="21" customHeight="1">
      <c r="A40" s="47"/>
      <c r="B40" s="43" t="s">
        <v>129</v>
      </c>
      <c r="C40" s="43"/>
      <c r="D40" s="43"/>
      <c r="E40" s="257">
        <f>SUM(C40:D40)</f>
        <v>0</v>
      </c>
      <c r="F40" s="161"/>
      <c r="G40" s="161"/>
      <c r="H40" s="161"/>
      <c r="I40" s="257">
        <f t="shared" si="29"/>
        <v>0</v>
      </c>
      <c r="J40" s="161"/>
      <c r="K40" s="170">
        <f t="shared" ref="K40:K43" si="30">C40+G40</f>
        <v>0</v>
      </c>
      <c r="L40" s="170">
        <f t="shared" ref="L40:L43" si="31">D40+H40</f>
        <v>0</v>
      </c>
      <c r="M40" s="170">
        <f t="shared" ref="M40:M43" si="32">E40+I40</f>
        <v>0</v>
      </c>
      <c r="N40" s="166">
        <f t="shared" si="12"/>
        <v>0</v>
      </c>
    </row>
    <row r="41" spans="1:14" ht="21" customHeight="1">
      <c r="A41" s="35"/>
      <c r="B41" s="32" t="s">
        <v>130</v>
      </c>
      <c r="C41" s="32"/>
      <c r="D41" s="32"/>
      <c r="E41" s="257">
        <f t="shared" ref="E41:E43" si="33">SUM(C41:D41)</f>
        <v>0</v>
      </c>
      <c r="F41" s="170"/>
      <c r="G41" s="170"/>
      <c r="H41" s="170"/>
      <c r="I41" s="257">
        <f t="shared" si="29"/>
        <v>0</v>
      </c>
      <c r="J41" s="170"/>
      <c r="K41" s="170">
        <f>C41+G41</f>
        <v>0</v>
      </c>
      <c r="L41" s="170">
        <f t="shared" si="31"/>
        <v>0</v>
      </c>
      <c r="M41" s="170">
        <f t="shared" si="32"/>
        <v>0</v>
      </c>
      <c r="N41" s="166">
        <f t="shared" si="12"/>
        <v>0</v>
      </c>
    </row>
    <row r="42" spans="1:14" ht="21" customHeight="1">
      <c r="A42" s="35"/>
      <c r="B42" s="32" t="s">
        <v>131</v>
      </c>
      <c r="C42" s="32"/>
      <c r="D42" s="32"/>
      <c r="E42" s="257">
        <f t="shared" si="33"/>
        <v>0</v>
      </c>
      <c r="F42" s="170"/>
      <c r="G42" s="170"/>
      <c r="H42" s="170"/>
      <c r="I42" s="257">
        <f t="shared" si="29"/>
        <v>0</v>
      </c>
      <c r="J42" s="170"/>
      <c r="K42" s="170">
        <f t="shared" si="30"/>
        <v>0</v>
      </c>
      <c r="L42" s="170">
        <f t="shared" si="31"/>
        <v>0</v>
      </c>
      <c r="M42" s="170">
        <f t="shared" si="32"/>
        <v>0</v>
      </c>
      <c r="N42" s="166">
        <f t="shared" si="12"/>
        <v>0</v>
      </c>
    </row>
    <row r="43" spans="1:14" ht="21" customHeight="1">
      <c r="A43" s="171"/>
      <c r="B43" s="172" t="s">
        <v>136</v>
      </c>
      <c r="C43" s="172"/>
      <c r="D43" s="172"/>
      <c r="E43" s="295">
        <f t="shared" si="33"/>
        <v>0</v>
      </c>
      <c r="F43" s="173"/>
      <c r="G43" s="173"/>
      <c r="H43" s="173"/>
      <c r="I43" s="295">
        <f t="shared" si="29"/>
        <v>0</v>
      </c>
      <c r="J43" s="173"/>
      <c r="K43" s="173">
        <f t="shared" si="30"/>
        <v>0</v>
      </c>
      <c r="L43" s="173">
        <f t="shared" si="31"/>
        <v>0</v>
      </c>
      <c r="M43" s="173">
        <f t="shared" si="32"/>
        <v>0</v>
      </c>
      <c r="N43" s="167">
        <f t="shared" si="12"/>
        <v>0</v>
      </c>
    </row>
  </sheetData>
  <mergeCells count="11">
    <mergeCell ref="A6:A8"/>
    <mergeCell ref="B6:B8"/>
    <mergeCell ref="C7:E7"/>
    <mergeCell ref="G7:I7"/>
    <mergeCell ref="K7:M7"/>
    <mergeCell ref="N7:N8"/>
    <mergeCell ref="F7:F8"/>
    <mergeCell ref="J7:J8"/>
    <mergeCell ref="C6:F6"/>
    <mergeCell ref="G6:J6"/>
    <mergeCell ref="K6:N6"/>
  </mergeCells>
  <printOptions horizontalCentered="1"/>
  <pageMargins left="0.51181102362204722" right="0.15748031496062992" top="0.74803149606299213" bottom="0.23622047244094491" header="0.15748031496062992" footer="0.15748031496062992"/>
  <pageSetup paperSize="9" scale="76" orientation="landscape" r:id="rId1"/>
  <headerFooter alignWithMargins="0"/>
  <rowBreaks count="1" manualBreakCount="1">
    <brk id="25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</sheetPr>
  <dimension ref="A1:F23"/>
  <sheetViews>
    <sheetView view="pageBreakPreview" zoomScaleNormal="100" zoomScaleSheetLayoutView="100" workbookViewId="0">
      <selection activeCell="D13" sqref="D13"/>
    </sheetView>
  </sheetViews>
  <sheetFormatPr defaultRowHeight="21"/>
  <cols>
    <col min="1" max="1" width="7.140625" style="201" customWidth="1"/>
    <col min="2" max="2" width="39.5703125" style="201" customWidth="1"/>
    <col min="3" max="6" width="24.85546875" style="201" customWidth="1"/>
    <col min="7" max="242" width="9.140625" style="201"/>
    <col min="243" max="243" width="30.28515625" style="201" customWidth="1"/>
    <col min="244" max="244" width="19" style="201" customWidth="1"/>
    <col min="245" max="247" width="16.140625" style="201" customWidth="1"/>
    <col min="248" max="248" width="17.5703125" style="201" customWidth="1"/>
    <col min="249" max="249" width="12.7109375" style="201" bestFit="1" customWidth="1"/>
    <col min="250" max="498" width="9.140625" style="201"/>
    <col min="499" max="499" width="30.28515625" style="201" customWidth="1"/>
    <col min="500" max="500" width="19" style="201" customWidth="1"/>
    <col min="501" max="503" width="16.140625" style="201" customWidth="1"/>
    <col min="504" max="504" width="17.5703125" style="201" customWidth="1"/>
    <col min="505" max="505" width="12.7109375" style="201" bestFit="1" customWidth="1"/>
    <col min="506" max="754" width="9.140625" style="201"/>
    <col min="755" max="755" width="30.28515625" style="201" customWidth="1"/>
    <col min="756" max="756" width="19" style="201" customWidth="1"/>
    <col min="757" max="759" width="16.140625" style="201" customWidth="1"/>
    <col min="760" max="760" width="17.5703125" style="201" customWidth="1"/>
    <col min="761" max="761" width="12.7109375" style="201" bestFit="1" customWidth="1"/>
    <col min="762" max="1010" width="9.140625" style="201"/>
    <col min="1011" max="1011" width="30.28515625" style="201" customWidth="1"/>
    <col min="1012" max="1012" width="19" style="201" customWidth="1"/>
    <col min="1013" max="1015" width="16.140625" style="201" customWidth="1"/>
    <col min="1016" max="1016" width="17.5703125" style="201" customWidth="1"/>
    <col min="1017" max="1017" width="12.7109375" style="201" bestFit="1" customWidth="1"/>
    <col min="1018" max="1266" width="9.140625" style="201"/>
    <col min="1267" max="1267" width="30.28515625" style="201" customWidth="1"/>
    <col min="1268" max="1268" width="19" style="201" customWidth="1"/>
    <col min="1269" max="1271" width="16.140625" style="201" customWidth="1"/>
    <col min="1272" max="1272" width="17.5703125" style="201" customWidth="1"/>
    <col min="1273" max="1273" width="12.7109375" style="201" bestFit="1" customWidth="1"/>
    <col min="1274" max="1522" width="9.140625" style="201"/>
    <col min="1523" max="1523" width="30.28515625" style="201" customWidth="1"/>
    <col min="1524" max="1524" width="19" style="201" customWidth="1"/>
    <col min="1525" max="1527" width="16.140625" style="201" customWidth="1"/>
    <col min="1528" max="1528" width="17.5703125" style="201" customWidth="1"/>
    <col min="1529" max="1529" width="12.7109375" style="201" bestFit="1" customWidth="1"/>
    <col min="1530" max="1778" width="9.140625" style="201"/>
    <col min="1779" max="1779" width="30.28515625" style="201" customWidth="1"/>
    <col min="1780" max="1780" width="19" style="201" customWidth="1"/>
    <col min="1781" max="1783" width="16.140625" style="201" customWidth="1"/>
    <col min="1784" max="1784" width="17.5703125" style="201" customWidth="1"/>
    <col min="1785" max="1785" width="12.7109375" style="201" bestFit="1" customWidth="1"/>
    <col min="1786" max="2034" width="9.140625" style="201"/>
    <col min="2035" max="2035" width="30.28515625" style="201" customWidth="1"/>
    <col min="2036" max="2036" width="19" style="201" customWidth="1"/>
    <col min="2037" max="2039" width="16.140625" style="201" customWidth="1"/>
    <col min="2040" max="2040" width="17.5703125" style="201" customWidth="1"/>
    <col min="2041" max="2041" width="12.7109375" style="201" bestFit="1" customWidth="1"/>
    <col min="2042" max="2290" width="9.140625" style="201"/>
    <col min="2291" max="2291" width="30.28515625" style="201" customWidth="1"/>
    <col min="2292" max="2292" width="19" style="201" customWidth="1"/>
    <col min="2293" max="2295" width="16.140625" style="201" customWidth="1"/>
    <col min="2296" max="2296" width="17.5703125" style="201" customWidth="1"/>
    <col min="2297" max="2297" width="12.7109375" style="201" bestFit="1" customWidth="1"/>
    <col min="2298" max="2546" width="9.140625" style="201"/>
    <col min="2547" max="2547" width="30.28515625" style="201" customWidth="1"/>
    <col min="2548" max="2548" width="19" style="201" customWidth="1"/>
    <col min="2549" max="2551" width="16.140625" style="201" customWidth="1"/>
    <col min="2552" max="2552" width="17.5703125" style="201" customWidth="1"/>
    <col min="2553" max="2553" width="12.7109375" style="201" bestFit="1" customWidth="1"/>
    <col min="2554" max="2802" width="9.140625" style="201"/>
    <col min="2803" max="2803" width="30.28515625" style="201" customWidth="1"/>
    <col min="2804" max="2804" width="19" style="201" customWidth="1"/>
    <col min="2805" max="2807" width="16.140625" style="201" customWidth="1"/>
    <col min="2808" max="2808" width="17.5703125" style="201" customWidth="1"/>
    <col min="2809" max="2809" width="12.7109375" style="201" bestFit="1" customWidth="1"/>
    <col min="2810" max="3058" width="9.140625" style="201"/>
    <col min="3059" max="3059" width="30.28515625" style="201" customWidth="1"/>
    <col min="3060" max="3060" width="19" style="201" customWidth="1"/>
    <col min="3061" max="3063" width="16.140625" style="201" customWidth="1"/>
    <col min="3064" max="3064" width="17.5703125" style="201" customWidth="1"/>
    <col min="3065" max="3065" width="12.7109375" style="201" bestFit="1" customWidth="1"/>
    <col min="3066" max="3314" width="9.140625" style="201"/>
    <col min="3315" max="3315" width="30.28515625" style="201" customWidth="1"/>
    <col min="3316" max="3316" width="19" style="201" customWidth="1"/>
    <col min="3317" max="3319" width="16.140625" style="201" customWidth="1"/>
    <col min="3320" max="3320" width="17.5703125" style="201" customWidth="1"/>
    <col min="3321" max="3321" width="12.7109375" style="201" bestFit="1" customWidth="1"/>
    <col min="3322" max="3570" width="9.140625" style="201"/>
    <col min="3571" max="3571" width="30.28515625" style="201" customWidth="1"/>
    <col min="3572" max="3572" width="19" style="201" customWidth="1"/>
    <col min="3573" max="3575" width="16.140625" style="201" customWidth="1"/>
    <col min="3576" max="3576" width="17.5703125" style="201" customWidth="1"/>
    <col min="3577" max="3577" width="12.7109375" style="201" bestFit="1" customWidth="1"/>
    <col min="3578" max="3826" width="9.140625" style="201"/>
    <col min="3827" max="3827" width="30.28515625" style="201" customWidth="1"/>
    <col min="3828" max="3828" width="19" style="201" customWidth="1"/>
    <col min="3829" max="3831" width="16.140625" style="201" customWidth="1"/>
    <col min="3832" max="3832" width="17.5703125" style="201" customWidth="1"/>
    <col min="3833" max="3833" width="12.7109375" style="201" bestFit="1" customWidth="1"/>
    <col min="3834" max="4082" width="9.140625" style="201"/>
    <col min="4083" max="4083" width="30.28515625" style="201" customWidth="1"/>
    <col min="4084" max="4084" width="19" style="201" customWidth="1"/>
    <col min="4085" max="4087" width="16.140625" style="201" customWidth="1"/>
    <col min="4088" max="4088" width="17.5703125" style="201" customWidth="1"/>
    <col min="4089" max="4089" width="12.7109375" style="201" bestFit="1" customWidth="1"/>
    <col min="4090" max="4338" width="9.140625" style="201"/>
    <col min="4339" max="4339" width="30.28515625" style="201" customWidth="1"/>
    <col min="4340" max="4340" width="19" style="201" customWidth="1"/>
    <col min="4341" max="4343" width="16.140625" style="201" customWidth="1"/>
    <col min="4344" max="4344" width="17.5703125" style="201" customWidth="1"/>
    <col min="4345" max="4345" width="12.7109375" style="201" bestFit="1" customWidth="1"/>
    <col min="4346" max="4594" width="9.140625" style="201"/>
    <col min="4595" max="4595" width="30.28515625" style="201" customWidth="1"/>
    <col min="4596" max="4596" width="19" style="201" customWidth="1"/>
    <col min="4597" max="4599" width="16.140625" style="201" customWidth="1"/>
    <col min="4600" max="4600" width="17.5703125" style="201" customWidth="1"/>
    <col min="4601" max="4601" width="12.7109375" style="201" bestFit="1" customWidth="1"/>
    <col min="4602" max="4850" width="9.140625" style="201"/>
    <col min="4851" max="4851" width="30.28515625" style="201" customWidth="1"/>
    <col min="4852" max="4852" width="19" style="201" customWidth="1"/>
    <col min="4853" max="4855" width="16.140625" style="201" customWidth="1"/>
    <col min="4856" max="4856" width="17.5703125" style="201" customWidth="1"/>
    <col min="4857" max="4857" width="12.7109375" style="201" bestFit="1" customWidth="1"/>
    <col min="4858" max="5106" width="9.140625" style="201"/>
    <col min="5107" max="5107" width="30.28515625" style="201" customWidth="1"/>
    <col min="5108" max="5108" width="19" style="201" customWidth="1"/>
    <col min="5109" max="5111" width="16.140625" style="201" customWidth="1"/>
    <col min="5112" max="5112" width="17.5703125" style="201" customWidth="1"/>
    <col min="5113" max="5113" width="12.7109375" style="201" bestFit="1" customWidth="1"/>
    <col min="5114" max="5362" width="9.140625" style="201"/>
    <col min="5363" max="5363" width="30.28515625" style="201" customWidth="1"/>
    <col min="5364" max="5364" width="19" style="201" customWidth="1"/>
    <col min="5365" max="5367" width="16.140625" style="201" customWidth="1"/>
    <col min="5368" max="5368" width="17.5703125" style="201" customWidth="1"/>
    <col min="5369" max="5369" width="12.7109375" style="201" bestFit="1" customWidth="1"/>
    <col min="5370" max="5618" width="9.140625" style="201"/>
    <col min="5619" max="5619" width="30.28515625" style="201" customWidth="1"/>
    <col min="5620" max="5620" width="19" style="201" customWidth="1"/>
    <col min="5621" max="5623" width="16.140625" style="201" customWidth="1"/>
    <col min="5624" max="5624" width="17.5703125" style="201" customWidth="1"/>
    <col min="5625" max="5625" width="12.7109375" style="201" bestFit="1" customWidth="1"/>
    <col min="5626" max="5874" width="9.140625" style="201"/>
    <col min="5875" max="5875" width="30.28515625" style="201" customWidth="1"/>
    <col min="5876" max="5876" width="19" style="201" customWidth="1"/>
    <col min="5877" max="5879" width="16.140625" style="201" customWidth="1"/>
    <col min="5880" max="5880" width="17.5703125" style="201" customWidth="1"/>
    <col min="5881" max="5881" width="12.7109375" style="201" bestFit="1" customWidth="1"/>
    <col min="5882" max="6130" width="9.140625" style="201"/>
    <col min="6131" max="6131" width="30.28515625" style="201" customWidth="1"/>
    <col min="6132" max="6132" width="19" style="201" customWidth="1"/>
    <col min="6133" max="6135" width="16.140625" style="201" customWidth="1"/>
    <col min="6136" max="6136" width="17.5703125" style="201" customWidth="1"/>
    <col min="6137" max="6137" width="12.7109375" style="201" bestFit="1" customWidth="1"/>
    <col min="6138" max="6386" width="9.140625" style="201"/>
    <col min="6387" max="6387" width="30.28515625" style="201" customWidth="1"/>
    <col min="6388" max="6388" width="19" style="201" customWidth="1"/>
    <col min="6389" max="6391" width="16.140625" style="201" customWidth="1"/>
    <col min="6392" max="6392" width="17.5703125" style="201" customWidth="1"/>
    <col min="6393" max="6393" width="12.7109375" style="201" bestFit="1" customWidth="1"/>
    <col min="6394" max="6642" width="9.140625" style="201"/>
    <col min="6643" max="6643" width="30.28515625" style="201" customWidth="1"/>
    <col min="6644" max="6644" width="19" style="201" customWidth="1"/>
    <col min="6645" max="6647" width="16.140625" style="201" customWidth="1"/>
    <col min="6648" max="6648" width="17.5703125" style="201" customWidth="1"/>
    <col min="6649" max="6649" width="12.7109375" style="201" bestFit="1" customWidth="1"/>
    <col min="6650" max="6898" width="9.140625" style="201"/>
    <col min="6899" max="6899" width="30.28515625" style="201" customWidth="1"/>
    <col min="6900" max="6900" width="19" style="201" customWidth="1"/>
    <col min="6901" max="6903" width="16.140625" style="201" customWidth="1"/>
    <col min="6904" max="6904" width="17.5703125" style="201" customWidth="1"/>
    <col min="6905" max="6905" width="12.7109375" style="201" bestFit="1" customWidth="1"/>
    <col min="6906" max="7154" width="9.140625" style="201"/>
    <col min="7155" max="7155" width="30.28515625" style="201" customWidth="1"/>
    <col min="7156" max="7156" width="19" style="201" customWidth="1"/>
    <col min="7157" max="7159" width="16.140625" style="201" customWidth="1"/>
    <col min="7160" max="7160" width="17.5703125" style="201" customWidth="1"/>
    <col min="7161" max="7161" width="12.7109375" style="201" bestFit="1" customWidth="1"/>
    <col min="7162" max="7410" width="9.140625" style="201"/>
    <col min="7411" max="7411" width="30.28515625" style="201" customWidth="1"/>
    <col min="7412" max="7412" width="19" style="201" customWidth="1"/>
    <col min="7413" max="7415" width="16.140625" style="201" customWidth="1"/>
    <col min="7416" max="7416" width="17.5703125" style="201" customWidth="1"/>
    <col min="7417" max="7417" width="12.7109375" style="201" bestFit="1" customWidth="1"/>
    <col min="7418" max="7666" width="9.140625" style="201"/>
    <col min="7667" max="7667" width="30.28515625" style="201" customWidth="1"/>
    <col min="7668" max="7668" width="19" style="201" customWidth="1"/>
    <col min="7669" max="7671" width="16.140625" style="201" customWidth="1"/>
    <col min="7672" max="7672" width="17.5703125" style="201" customWidth="1"/>
    <col min="7673" max="7673" width="12.7109375" style="201" bestFit="1" customWidth="1"/>
    <col min="7674" max="7922" width="9.140625" style="201"/>
    <col min="7923" max="7923" width="30.28515625" style="201" customWidth="1"/>
    <col min="7924" max="7924" width="19" style="201" customWidth="1"/>
    <col min="7925" max="7927" width="16.140625" style="201" customWidth="1"/>
    <col min="7928" max="7928" width="17.5703125" style="201" customWidth="1"/>
    <col min="7929" max="7929" width="12.7109375" style="201" bestFit="1" customWidth="1"/>
    <col min="7930" max="8178" width="9.140625" style="201"/>
    <col min="8179" max="8179" width="30.28515625" style="201" customWidth="1"/>
    <col min="8180" max="8180" width="19" style="201" customWidth="1"/>
    <col min="8181" max="8183" width="16.140625" style="201" customWidth="1"/>
    <col min="8184" max="8184" width="17.5703125" style="201" customWidth="1"/>
    <col min="8185" max="8185" width="12.7109375" style="201" bestFit="1" customWidth="1"/>
    <col min="8186" max="8434" width="9.140625" style="201"/>
    <col min="8435" max="8435" width="30.28515625" style="201" customWidth="1"/>
    <col min="8436" max="8436" width="19" style="201" customWidth="1"/>
    <col min="8437" max="8439" width="16.140625" style="201" customWidth="1"/>
    <col min="8440" max="8440" width="17.5703125" style="201" customWidth="1"/>
    <col min="8441" max="8441" width="12.7109375" style="201" bestFit="1" customWidth="1"/>
    <col min="8442" max="8690" width="9.140625" style="201"/>
    <col min="8691" max="8691" width="30.28515625" style="201" customWidth="1"/>
    <col min="8692" max="8692" width="19" style="201" customWidth="1"/>
    <col min="8693" max="8695" width="16.140625" style="201" customWidth="1"/>
    <col min="8696" max="8696" width="17.5703125" style="201" customWidth="1"/>
    <col min="8697" max="8697" width="12.7109375" style="201" bestFit="1" customWidth="1"/>
    <col min="8698" max="8946" width="9.140625" style="201"/>
    <col min="8947" max="8947" width="30.28515625" style="201" customWidth="1"/>
    <col min="8948" max="8948" width="19" style="201" customWidth="1"/>
    <col min="8949" max="8951" width="16.140625" style="201" customWidth="1"/>
    <col min="8952" max="8952" width="17.5703125" style="201" customWidth="1"/>
    <col min="8953" max="8953" width="12.7109375" style="201" bestFit="1" customWidth="1"/>
    <col min="8954" max="9202" width="9.140625" style="201"/>
    <col min="9203" max="9203" width="30.28515625" style="201" customWidth="1"/>
    <col min="9204" max="9204" width="19" style="201" customWidth="1"/>
    <col min="9205" max="9207" width="16.140625" style="201" customWidth="1"/>
    <col min="9208" max="9208" width="17.5703125" style="201" customWidth="1"/>
    <col min="9209" max="9209" width="12.7109375" style="201" bestFit="1" customWidth="1"/>
    <col min="9210" max="9458" width="9.140625" style="201"/>
    <col min="9459" max="9459" width="30.28515625" style="201" customWidth="1"/>
    <col min="9460" max="9460" width="19" style="201" customWidth="1"/>
    <col min="9461" max="9463" width="16.140625" style="201" customWidth="1"/>
    <col min="9464" max="9464" width="17.5703125" style="201" customWidth="1"/>
    <col min="9465" max="9465" width="12.7109375" style="201" bestFit="1" customWidth="1"/>
    <col min="9466" max="9714" width="9.140625" style="201"/>
    <col min="9715" max="9715" width="30.28515625" style="201" customWidth="1"/>
    <col min="9716" max="9716" width="19" style="201" customWidth="1"/>
    <col min="9717" max="9719" width="16.140625" style="201" customWidth="1"/>
    <col min="9720" max="9720" width="17.5703125" style="201" customWidth="1"/>
    <col min="9721" max="9721" width="12.7109375" style="201" bestFit="1" customWidth="1"/>
    <col min="9722" max="9970" width="9.140625" style="201"/>
    <col min="9971" max="9971" width="30.28515625" style="201" customWidth="1"/>
    <col min="9972" max="9972" width="19" style="201" customWidth="1"/>
    <col min="9973" max="9975" width="16.140625" style="201" customWidth="1"/>
    <col min="9976" max="9976" width="17.5703125" style="201" customWidth="1"/>
    <col min="9977" max="9977" width="12.7109375" style="201" bestFit="1" customWidth="1"/>
    <col min="9978" max="10226" width="9.140625" style="201"/>
    <col min="10227" max="10227" width="30.28515625" style="201" customWidth="1"/>
    <col min="10228" max="10228" width="19" style="201" customWidth="1"/>
    <col min="10229" max="10231" width="16.140625" style="201" customWidth="1"/>
    <col min="10232" max="10232" width="17.5703125" style="201" customWidth="1"/>
    <col min="10233" max="10233" width="12.7109375" style="201" bestFit="1" customWidth="1"/>
    <col min="10234" max="10482" width="9.140625" style="201"/>
    <col min="10483" max="10483" width="30.28515625" style="201" customWidth="1"/>
    <col min="10484" max="10484" width="19" style="201" customWidth="1"/>
    <col min="10485" max="10487" width="16.140625" style="201" customWidth="1"/>
    <col min="10488" max="10488" width="17.5703125" style="201" customWidth="1"/>
    <col min="10489" max="10489" width="12.7109375" style="201" bestFit="1" customWidth="1"/>
    <col min="10490" max="10738" width="9.140625" style="201"/>
    <col min="10739" max="10739" width="30.28515625" style="201" customWidth="1"/>
    <col min="10740" max="10740" width="19" style="201" customWidth="1"/>
    <col min="10741" max="10743" width="16.140625" style="201" customWidth="1"/>
    <col min="10744" max="10744" width="17.5703125" style="201" customWidth="1"/>
    <col min="10745" max="10745" width="12.7109375" style="201" bestFit="1" customWidth="1"/>
    <col min="10746" max="10994" width="9.140625" style="201"/>
    <col min="10995" max="10995" width="30.28515625" style="201" customWidth="1"/>
    <col min="10996" max="10996" width="19" style="201" customWidth="1"/>
    <col min="10997" max="10999" width="16.140625" style="201" customWidth="1"/>
    <col min="11000" max="11000" width="17.5703125" style="201" customWidth="1"/>
    <col min="11001" max="11001" width="12.7109375" style="201" bestFit="1" customWidth="1"/>
    <col min="11002" max="11250" width="9.140625" style="201"/>
    <col min="11251" max="11251" width="30.28515625" style="201" customWidth="1"/>
    <col min="11252" max="11252" width="19" style="201" customWidth="1"/>
    <col min="11253" max="11255" width="16.140625" style="201" customWidth="1"/>
    <col min="11256" max="11256" width="17.5703125" style="201" customWidth="1"/>
    <col min="11257" max="11257" width="12.7109375" style="201" bestFit="1" customWidth="1"/>
    <col min="11258" max="11506" width="9.140625" style="201"/>
    <col min="11507" max="11507" width="30.28515625" style="201" customWidth="1"/>
    <col min="11508" max="11508" width="19" style="201" customWidth="1"/>
    <col min="11509" max="11511" width="16.140625" style="201" customWidth="1"/>
    <col min="11512" max="11512" width="17.5703125" style="201" customWidth="1"/>
    <col min="11513" max="11513" width="12.7109375" style="201" bestFit="1" customWidth="1"/>
    <col min="11514" max="11762" width="9.140625" style="201"/>
    <col min="11763" max="11763" width="30.28515625" style="201" customWidth="1"/>
    <col min="11764" max="11764" width="19" style="201" customWidth="1"/>
    <col min="11765" max="11767" width="16.140625" style="201" customWidth="1"/>
    <col min="11768" max="11768" width="17.5703125" style="201" customWidth="1"/>
    <col min="11769" max="11769" width="12.7109375" style="201" bestFit="1" customWidth="1"/>
    <col min="11770" max="12018" width="9.140625" style="201"/>
    <col min="12019" max="12019" width="30.28515625" style="201" customWidth="1"/>
    <col min="12020" max="12020" width="19" style="201" customWidth="1"/>
    <col min="12021" max="12023" width="16.140625" style="201" customWidth="1"/>
    <col min="12024" max="12024" width="17.5703125" style="201" customWidth="1"/>
    <col min="12025" max="12025" width="12.7109375" style="201" bestFit="1" customWidth="1"/>
    <col min="12026" max="12274" width="9.140625" style="201"/>
    <col min="12275" max="12275" width="30.28515625" style="201" customWidth="1"/>
    <col min="12276" max="12276" width="19" style="201" customWidth="1"/>
    <col min="12277" max="12279" width="16.140625" style="201" customWidth="1"/>
    <col min="12280" max="12280" width="17.5703125" style="201" customWidth="1"/>
    <col min="12281" max="12281" width="12.7109375" style="201" bestFit="1" customWidth="1"/>
    <col min="12282" max="12530" width="9.140625" style="201"/>
    <col min="12531" max="12531" width="30.28515625" style="201" customWidth="1"/>
    <col min="12532" max="12532" width="19" style="201" customWidth="1"/>
    <col min="12533" max="12535" width="16.140625" style="201" customWidth="1"/>
    <col min="12536" max="12536" width="17.5703125" style="201" customWidth="1"/>
    <col min="12537" max="12537" width="12.7109375" style="201" bestFit="1" customWidth="1"/>
    <col min="12538" max="12786" width="9.140625" style="201"/>
    <col min="12787" max="12787" width="30.28515625" style="201" customWidth="1"/>
    <col min="12788" max="12788" width="19" style="201" customWidth="1"/>
    <col min="12789" max="12791" width="16.140625" style="201" customWidth="1"/>
    <col min="12792" max="12792" width="17.5703125" style="201" customWidth="1"/>
    <col min="12793" max="12793" width="12.7109375" style="201" bestFit="1" customWidth="1"/>
    <col min="12794" max="13042" width="9.140625" style="201"/>
    <col min="13043" max="13043" width="30.28515625" style="201" customWidth="1"/>
    <col min="13044" max="13044" width="19" style="201" customWidth="1"/>
    <col min="13045" max="13047" width="16.140625" style="201" customWidth="1"/>
    <col min="13048" max="13048" width="17.5703125" style="201" customWidth="1"/>
    <col min="13049" max="13049" width="12.7109375" style="201" bestFit="1" customWidth="1"/>
    <col min="13050" max="13298" width="9.140625" style="201"/>
    <col min="13299" max="13299" width="30.28515625" style="201" customWidth="1"/>
    <col min="13300" max="13300" width="19" style="201" customWidth="1"/>
    <col min="13301" max="13303" width="16.140625" style="201" customWidth="1"/>
    <col min="13304" max="13304" width="17.5703125" style="201" customWidth="1"/>
    <col min="13305" max="13305" width="12.7109375" style="201" bestFit="1" customWidth="1"/>
    <col min="13306" max="13554" width="9.140625" style="201"/>
    <col min="13555" max="13555" width="30.28515625" style="201" customWidth="1"/>
    <col min="13556" max="13556" width="19" style="201" customWidth="1"/>
    <col min="13557" max="13559" width="16.140625" style="201" customWidth="1"/>
    <col min="13560" max="13560" width="17.5703125" style="201" customWidth="1"/>
    <col min="13561" max="13561" width="12.7109375" style="201" bestFit="1" customWidth="1"/>
    <col min="13562" max="13810" width="9.140625" style="201"/>
    <col min="13811" max="13811" width="30.28515625" style="201" customWidth="1"/>
    <col min="13812" max="13812" width="19" style="201" customWidth="1"/>
    <col min="13813" max="13815" width="16.140625" style="201" customWidth="1"/>
    <col min="13816" max="13816" width="17.5703125" style="201" customWidth="1"/>
    <col min="13817" max="13817" width="12.7109375" style="201" bestFit="1" customWidth="1"/>
    <col min="13818" max="14066" width="9.140625" style="201"/>
    <col min="14067" max="14067" width="30.28515625" style="201" customWidth="1"/>
    <col min="14068" max="14068" width="19" style="201" customWidth="1"/>
    <col min="14069" max="14071" width="16.140625" style="201" customWidth="1"/>
    <col min="14072" max="14072" width="17.5703125" style="201" customWidth="1"/>
    <col min="14073" max="14073" width="12.7109375" style="201" bestFit="1" customWidth="1"/>
    <col min="14074" max="14322" width="9.140625" style="201"/>
    <col min="14323" max="14323" width="30.28515625" style="201" customWidth="1"/>
    <col min="14324" max="14324" width="19" style="201" customWidth="1"/>
    <col min="14325" max="14327" width="16.140625" style="201" customWidth="1"/>
    <col min="14328" max="14328" width="17.5703125" style="201" customWidth="1"/>
    <col min="14329" max="14329" width="12.7109375" style="201" bestFit="1" customWidth="1"/>
    <col min="14330" max="14578" width="9.140625" style="201"/>
    <col min="14579" max="14579" width="30.28515625" style="201" customWidth="1"/>
    <col min="14580" max="14580" width="19" style="201" customWidth="1"/>
    <col min="14581" max="14583" width="16.140625" style="201" customWidth="1"/>
    <col min="14584" max="14584" width="17.5703125" style="201" customWidth="1"/>
    <col min="14585" max="14585" width="12.7109375" style="201" bestFit="1" customWidth="1"/>
    <col min="14586" max="14834" width="9.140625" style="201"/>
    <col min="14835" max="14835" width="30.28515625" style="201" customWidth="1"/>
    <col min="14836" max="14836" width="19" style="201" customWidth="1"/>
    <col min="14837" max="14839" width="16.140625" style="201" customWidth="1"/>
    <col min="14840" max="14840" width="17.5703125" style="201" customWidth="1"/>
    <col min="14841" max="14841" width="12.7109375" style="201" bestFit="1" customWidth="1"/>
    <col min="14842" max="15090" width="9.140625" style="201"/>
    <col min="15091" max="15091" width="30.28515625" style="201" customWidth="1"/>
    <col min="15092" max="15092" width="19" style="201" customWidth="1"/>
    <col min="15093" max="15095" width="16.140625" style="201" customWidth="1"/>
    <col min="15096" max="15096" width="17.5703125" style="201" customWidth="1"/>
    <col min="15097" max="15097" width="12.7109375" style="201" bestFit="1" customWidth="1"/>
    <col min="15098" max="15346" width="9.140625" style="201"/>
    <col min="15347" max="15347" width="30.28515625" style="201" customWidth="1"/>
    <col min="15348" max="15348" width="19" style="201" customWidth="1"/>
    <col min="15349" max="15351" width="16.140625" style="201" customWidth="1"/>
    <col min="15352" max="15352" width="17.5703125" style="201" customWidth="1"/>
    <col min="15353" max="15353" width="12.7109375" style="201" bestFit="1" customWidth="1"/>
    <col min="15354" max="15602" width="9.140625" style="201"/>
    <col min="15603" max="15603" width="30.28515625" style="201" customWidth="1"/>
    <col min="15604" max="15604" width="19" style="201" customWidth="1"/>
    <col min="15605" max="15607" width="16.140625" style="201" customWidth="1"/>
    <col min="15608" max="15608" width="17.5703125" style="201" customWidth="1"/>
    <col min="15609" max="15609" width="12.7109375" style="201" bestFit="1" customWidth="1"/>
    <col min="15610" max="15858" width="9.140625" style="201"/>
    <col min="15859" max="15859" width="30.28515625" style="201" customWidth="1"/>
    <col min="15860" max="15860" width="19" style="201" customWidth="1"/>
    <col min="15861" max="15863" width="16.140625" style="201" customWidth="1"/>
    <col min="15864" max="15864" width="17.5703125" style="201" customWidth="1"/>
    <col min="15865" max="15865" width="12.7109375" style="201" bestFit="1" customWidth="1"/>
    <col min="15866" max="16114" width="9.140625" style="201"/>
    <col min="16115" max="16115" width="30.28515625" style="201" customWidth="1"/>
    <col min="16116" max="16116" width="19" style="201" customWidth="1"/>
    <col min="16117" max="16119" width="16.140625" style="201" customWidth="1"/>
    <col min="16120" max="16120" width="17.5703125" style="201" customWidth="1"/>
    <col min="16121" max="16121" width="12.7109375" style="201" bestFit="1" customWidth="1"/>
    <col min="16122" max="16384" width="9.140625" style="201"/>
  </cols>
  <sheetData>
    <row r="1" spans="1:6" ht="23.25">
      <c r="A1" s="203" t="s">
        <v>149</v>
      </c>
      <c r="B1" s="203"/>
      <c r="C1" s="203"/>
      <c r="D1" s="259"/>
      <c r="E1" s="259"/>
      <c r="F1" s="259"/>
    </row>
    <row r="2" spans="1:6" ht="23.25">
      <c r="A2" s="203" t="s">
        <v>150</v>
      </c>
      <c r="B2" s="203"/>
      <c r="C2" s="203"/>
      <c r="D2" s="259"/>
      <c r="E2" s="259"/>
      <c r="F2" s="259"/>
    </row>
    <row r="3" spans="1:6" ht="23.25">
      <c r="A3" s="89" t="s">
        <v>16</v>
      </c>
      <c r="B3" s="89"/>
      <c r="C3" s="89"/>
      <c r="D3" s="259"/>
      <c r="E3" s="259"/>
      <c r="F3" s="259"/>
    </row>
    <row r="4" spans="1:6" ht="23.25" customHeight="1">
      <c r="A4" s="202" t="s">
        <v>179</v>
      </c>
      <c r="B4" s="202"/>
      <c r="C4" s="202"/>
      <c r="D4" s="259"/>
      <c r="E4" s="259"/>
      <c r="F4" s="259"/>
    </row>
    <row r="5" spans="1:6" ht="23.25" customHeight="1">
      <c r="A5" s="202"/>
      <c r="B5" s="202"/>
      <c r="C5" s="202"/>
    </row>
    <row r="6" spans="1:6" ht="33.75" customHeight="1">
      <c r="A6" s="258" t="s">
        <v>180</v>
      </c>
      <c r="B6" s="202"/>
      <c r="C6" s="202"/>
    </row>
    <row r="7" spans="1:6" ht="23.25" customHeight="1">
      <c r="A7" s="202"/>
      <c r="B7" s="202"/>
      <c r="C7" s="202"/>
    </row>
    <row r="8" spans="1:6" s="6" customFormat="1" ht="21" customHeight="1">
      <c r="A8" s="492" t="s">
        <v>28</v>
      </c>
      <c r="B8" s="492" t="s">
        <v>29</v>
      </c>
      <c r="C8" s="494" t="s">
        <v>18</v>
      </c>
      <c r="D8" s="495"/>
      <c r="E8" s="496"/>
      <c r="F8" s="456" t="s">
        <v>22</v>
      </c>
    </row>
    <row r="9" spans="1:6" s="8" customFormat="1" ht="44.25" customHeight="1">
      <c r="A9" s="493"/>
      <c r="B9" s="493"/>
      <c r="C9" s="253" t="s">
        <v>30</v>
      </c>
      <c r="D9" s="253" t="s">
        <v>148</v>
      </c>
      <c r="E9" s="253" t="s">
        <v>152</v>
      </c>
      <c r="F9" s="457"/>
    </row>
    <row r="10" spans="1:6" s="263" customFormat="1" ht="25.5" customHeight="1">
      <c r="A10" s="260"/>
      <c r="B10" s="261" t="s">
        <v>181</v>
      </c>
      <c r="C10" s="262">
        <f>SUM(C11,C15,C19)</f>
        <v>0</v>
      </c>
      <c r="D10" s="262">
        <f t="shared" ref="D10" si="0">SUM(D11,D15,D19)</f>
        <v>0</v>
      </c>
      <c r="E10" s="262">
        <f>SUM(E11,E15,E19)</f>
        <v>0</v>
      </c>
      <c r="F10" s="297">
        <f>SUM(F11,F15,F19)</f>
        <v>0</v>
      </c>
    </row>
    <row r="11" spans="1:6" s="264" customFormat="1" ht="22.5" customHeight="1">
      <c r="A11" s="276">
        <v>1</v>
      </c>
      <c r="B11" s="277" t="s">
        <v>31</v>
      </c>
      <c r="C11" s="278">
        <f>SUM(C12:C14)</f>
        <v>0</v>
      </c>
      <c r="D11" s="278">
        <f>SUM(D12:D14)</f>
        <v>0</v>
      </c>
      <c r="E11" s="278">
        <f>SUM(E12:E14)</f>
        <v>0</v>
      </c>
      <c r="F11" s="278">
        <f>SUM(F12:F14)</f>
        <v>0</v>
      </c>
    </row>
    <row r="12" spans="1:6" s="264" customFormat="1" ht="22.5" customHeight="1">
      <c r="A12" s="266"/>
      <c r="B12" s="267" t="s">
        <v>183</v>
      </c>
      <c r="C12" s="268"/>
      <c r="D12" s="268"/>
      <c r="E12" s="268"/>
      <c r="F12" s="268">
        <f>SUM(C12:E12)</f>
        <v>0</v>
      </c>
    </row>
    <row r="13" spans="1:6" s="264" customFormat="1" ht="22.5" customHeight="1">
      <c r="A13" s="266"/>
      <c r="B13" s="267" t="s">
        <v>185</v>
      </c>
      <c r="C13" s="268"/>
      <c r="D13" s="269"/>
      <c r="E13" s="269"/>
      <c r="F13" s="268">
        <f>SUM(C13:E13)</f>
        <v>0</v>
      </c>
    </row>
    <row r="14" spans="1:6" s="264" customFormat="1" ht="22.5" customHeight="1">
      <c r="A14" s="272"/>
      <c r="B14" s="273" t="s">
        <v>186</v>
      </c>
      <c r="C14" s="274"/>
      <c r="D14" s="275"/>
      <c r="E14" s="275"/>
      <c r="F14" s="268">
        <f t="shared" ref="F14:F22" si="1">SUM(C14:E14)</f>
        <v>0</v>
      </c>
    </row>
    <row r="15" spans="1:6" s="264" customFormat="1" ht="22.5" customHeight="1">
      <c r="A15" s="276">
        <v>2</v>
      </c>
      <c r="B15" s="277" t="s">
        <v>182</v>
      </c>
      <c r="C15" s="278">
        <f>SUM(C16:C18)</f>
        <v>0</v>
      </c>
      <c r="D15" s="278">
        <f t="shared" ref="D15:F15" si="2">SUM(D16:D18)</f>
        <v>0</v>
      </c>
      <c r="E15" s="278">
        <f>SUM(E16:E18)</f>
        <v>0</v>
      </c>
      <c r="F15" s="278">
        <f t="shared" si="2"/>
        <v>0</v>
      </c>
    </row>
    <row r="16" spans="1:6" s="264" customFormat="1" ht="22.5" customHeight="1">
      <c r="A16" s="266"/>
      <c r="B16" s="267" t="s">
        <v>184</v>
      </c>
      <c r="C16" s="268"/>
      <c r="D16" s="268"/>
      <c r="E16" s="268"/>
      <c r="F16" s="268">
        <f>SUM(C16:E16)</f>
        <v>0</v>
      </c>
    </row>
    <row r="17" spans="1:6" s="264" customFormat="1" ht="22.5" customHeight="1">
      <c r="A17" s="266"/>
      <c r="B17" s="267" t="s">
        <v>187</v>
      </c>
      <c r="C17" s="268"/>
      <c r="D17" s="269"/>
      <c r="E17" s="269"/>
      <c r="F17" s="268">
        <f t="shared" si="1"/>
        <v>0</v>
      </c>
    </row>
    <row r="18" spans="1:6" s="264" customFormat="1" ht="22.5" customHeight="1">
      <c r="A18" s="272"/>
      <c r="B18" s="273" t="s">
        <v>188</v>
      </c>
      <c r="C18" s="274"/>
      <c r="D18" s="275"/>
      <c r="E18" s="275"/>
      <c r="F18" s="268">
        <f t="shared" si="1"/>
        <v>0</v>
      </c>
    </row>
    <row r="19" spans="1:6" s="264" customFormat="1" ht="22.5" customHeight="1">
      <c r="A19" s="276">
        <v>3</v>
      </c>
      <c r="B19" s="277" t="s">
        <v>24</v>
      </c>
      <c r="C19" s="278">
        <f>SUM(C20:C22)</f>
        <v>0</v>
      </c>
      <c r="D19" s="278">
        <f t="shared" ref="D19:F19" si="3">SUM(D20:D22)</f>
        <v>0</v>
      </c>
      <c r="E19" s="278">
        <f>SUM(E20:E22)</f>
        <v>0</v>
      </c>
      <c r="F19" s="278">
        <f t="shared" si="3"/>
        <v>0</v>
      </c>
    </row>
    <row r="20" spans="1:6" s="264" customFormat="1" ht="22.5" customHeight="1">
      <c r="A20" s="266"/>
      <c r="B20" s="267" t="s">
        <v>189</v>
      </c>
      <c r="C20" s="268"/>
      <c r="D20" s="268"/>
      <c r="E20" s="268"/>
      <c r="F20" s="268">
        <f t="shared" si="1"/>
        <v>0</v>
      </c>
    </row>
    <row r="21" spans="1:6" s="264" customFormat="1" ht="22.5" customHeight="1">
      <c r="A21" s="270"/>
      <c r="B21" s="271" t="s">
        <v>190</v>
      </c>
      <c r="C21" s="269"/>
      <c r="D21" s="269"/>
      <c r="E21" s="269"/>
      <c r="F21" s="268">
        <f>SUM(C21:E21)</f>
        <v>0</v>
      </c>
    </row>
    <row r="22" spans="1:6" s="264" customFormat="1" ht="22.5" customHeight="1">
      <c r="A22" s="270"/>
      <c r="B22" s="271" t="s">
        <v>191</v>
      </c>
      <c r="C22" s="269"/>
      <c r="D22" s="269"/>
      <c r="E22" s="269"/>
      <c r="F22" s="268">
        <f t="shared" si="1"/>
        <v>0</v>
      </c>
    </row>
    <row r="23" spans="1:6" ht="22.5" customHeight="1">
      <c r="A23" s="265"/>
      <c r="B23" s="265"/>
      <c r="C23" s="265"/>
      <c r="D23" s="265"/>
      <c r="E23" s="265"/>
      <c r="F23" s="336"/>
    </row>
  </sheetData>
  <mergeCells count="4">
    <mergeCell ref="A8:A9"/>
    <mergeCell ref="B8:B9"/>
    <mergeCell ref="F8:F9"/>
    <mergeCell ref="C8:E8"/>
  </mergeCells>
  <printOptions horizontalCentered="1"/>
  <pageMargins left="0.55118110236220474" right="0.31496062992125984" top="0.51" bottom="0.39" header="0.31496062992125984" footer="0.17"/>
  <pageSetup paperSize="9" scale="98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D16"/>
  <sheetViews>
    <sheetView view="pageBreakPreview" zoomScaleSheetLayoutView="100" workbookViewId="0">
      <selection activeCell="K19" sqref="K19"/>
    </sheetView>
  </sheetViews>
  <sheetFormatPr defaultRowHeight="21"/>
  <cols>
    <col min="1" max="1" width="5.85546875" style="240" customWidth="1"/>
    <col min="2" max="2" width="43.42578125" style="240" customWidth="1"/>
    <col min="3" max="3" width="8.85546875" style="240" customWidth="1"/>
    <col min="4" max="5" width="5.7109375" style="240" customWidth="1"/>
    <col min="6" max="6" width="12.85546875" style="240" customWidth="1"/>
    <col min="7" max="7" width="8.85546875" style="240" customWidth="1"/>
    <col min="8" max="9" width="5.7109375" style="240" customWidth="1"/>
    <col min="10" max="10" width="12.85546875" style="240" customWidth="1"/>
    <col min="11" max="11" width="8.85546875" style="240" customWidth="1"/>
    <col min="12" max="13" width="5.7109375" style="240" customWidth="1"/>
    <col min="14" max="14" width="12.85546875" style="240" customWidth="1"/>
    <col min="15" max="15" width="8.85546875" style="240" customWidth="1"/>
    <col min="16" max="17" width="5.7109375" style="240" customWidth="1"/>
    <col min="18" max="18" width="12.85546875" style="240" customWidth="1"/>
    <col min="19" max="19" width="8.85546875" style="240" customWidth="1"/>
    <col min="20" max="21" width="5.7109375" style="240" customWidth="1"/>
    <col min="22" max="22" width="12.85546875" style="240" customWidth="1"/>
    <col min="23" max="23" width="8.85546875" style="240" customWidth="1"/>
    <col min="24" max="25" width="5.7109375" style="240" customWidth="1"/>
    <col min="26" max="26" width="12.85546875" style="240" customWidth="1"/>
    <col min="27" max="27" width="8.85546875" style="240" customWidth="1"/>
    <col min="28" max="29" width="5.7109375" style="240" customWidth="1"/>
    <col min="30" max="30" width="12.85546875" style="240" customWidth="1"/>
    <col min="31" max="16384" width="9.140625" style="240"/>
  </cols>
  <sheetData>
    <row r="1" spans="1:30" s="232" customFormat="1">
      <c r="A1" s="231" t="s">
        <v>282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</row>
    <row r="2" spans="1:30" s="232" customFormat="1">
      <c r="A2" s="231" t="s">
        <v>74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</row>
    <row r="3" spans="1:30" s="232" customFormat="1">
      <c r="A3" s="231" t="s">
        <v>163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</row>
    <row r="4" spans="1:30" s="232" customFormat="1">
      <c r="A4" s="232" t="s">
        <v>158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</row>
    <row r="5" spans="1:30" s="232" customFormat="1">
      <c r="A5" s="233" t="s">
        <v>162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</row>
    <row r="6" spans="1:30" s="232" customFormat="1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</row>
    <row r="7" spans="1:30" s="234" customFormat="1">
      <c r="A7" s="500" t="s">
        <v>28</v>
      </c>
      <c r="B7" s="500" t="s">
        <v>5</v>
      </c>
      <c r="C7" s="497" t="s">
        <v>77</v>
      </c>
      <c r="D7" s="498"/>
      <c r="E7" s="498"/>
      <c r="F7" s="499"/>
      <c r="G7" s="497" t="s">
        <v>78</v>
      </c>
      <c r="H7" s="498"/>
      <c r="I7" s="498"/>
      <c r="J7" s="499"/>
      <c r="K7" s="497" t="s">
        <v>192</v>
      </c>
      <c r="L7" s="498"/>
      <c r="M7" s="498"/>
      <c r="N7" s="499"/>
      <c r="O7" s="497" t="s">
        <v>79</v>
      </c>
      <c r="P7" s="498"/>
      <c r="Q7" s="498"/>
      <c r="R7" s="499"/>
      <c r="S7" s="497" t="s">
        <v>80</v>
      </c>
      <c r="T7" s="498"/>
      <c r="U7" s="498"/>
      <c r="V7" s="499"/>
      <c r="W7" s="497" t="s">
        <v>81</v>
      </c>
      <c r="X7" s="498"/>
      <c r="Y7" s="498"/>
      <c r="Z7" s="499"/>
      <c r="AA7" s="497" t="s">
        <v>91</v>
      </c>
      <c r="AB7" s="498"/>
      <c r="AC7" s="498"/>
      <c r="AD7" s="499"/>
    </row>
    <row r="8" spans="1:30" s="234" customFormat="1" ht="57.75" customHeight="1">
      <c r="A8" s="500"/>
      <c r="B8" s="500"/>
      <c r="C8" s="280" t="s">
        <v>75</v>
      </c>
      <c r="D8" s="281" t="s">
        <v>194</v>
      </c>
      <c r="E8" s="281" t="s">
        <v>82</v>
      </c>
      <c r="F8" s="279" t="s">
        <v>84</v>
      </c>
      <c r="G8" s="280" t="s">
        <v>75</v>
      </c>
      <c r="H8" s="281" t="s">
        <v>194</v>
      </c>
      <c r="I8" s="281" t="s">
        <v>82</v>
      </c>
      <c r="J8" s="279" t="s">
        <v>84</v>
      </c>
      <c r="K8" s="280" t="s">
        <v>75</v>
      </c>
      <c r="L8" s="281" t="s">
        <v>194</v>
      </c>
      <c r="M8" s="281" t="s">
        <v>82</v>
      </c>
      <c r="N8" s="279" t="s">
        <v>84</v>
      </c>
      <c r="O8" s="280" t="s">
        <v>75</v>
      </c>
      <c r="P8" s="281" t="s">
        <v>194</v>
      </c>
      <c r="Q8" s="281" t="s">
        <v>82</v>
      </c>
      <c r="R8" s="279" t="s">
        <v>84</v>
      </c>
      <c r="S8" s="280" t="s">
        <v>75</v>
      </c>
      <c r="T8" s="281" t="s">
        <v>194</v>
      </c>
      <c r="U8" s="281" t="s">
        <v>82</v>
      </c>
      <c r="V8" s="279" t="s">
        <v>84</v>
      </c>
      <c r="W8" s="280" t="s">
        <v>75</v>
      </c>
      <c r="X8" s="281" t="s">
        <v>194</v>
      </c>
      <c r="Y8" s="281" t="s">
        <v>82</v>
      </c>
      <c r="Z8" s="279" t="s">
        <v>84</v>
      </c>
      <c r="AA8" s="280" t="s">
        <v>75</v>
      </c>
      <c r="AB8" s="281" t="s">
        <v>194</v>
      </c>
      <c r="AC8" s="281" t="s">
        <v>82</v>
      </c>
      <c r="AD8" s="279" t="s">
        <v>84</v>
      </c>
    </row>
    <row r="9" spans="1:30" s="238" customFormat="1">
      <c r="A9" s="235">
        <v>1</v>
      </c>
      <c r="B9" s="236" t="s">
        <v>83</v>
      </c>
      <c r="C9" s="237"/>
      <c r="D9" s="237"/>
      <c r="E9" s="237"/>
      <c r="F9" s="237">
        <f>C9*D9*E9</f>
        <v>0</v>
      </c>
      <c r="G9" s="237"/>
      <c r="H9" s="237"/>
      <c r="I9" s="237"/>
      <c r="J9" s="237">
        <f>G9*H9*I9</f>
        <v>0</v>
      </c>
      <c r="K9" s="237"/>
      <c r="L9" s="237"/>
      <c r="M9" s="237"/>
      <c r="N9" s="237">
        <f>K9*L9*M9</f>
        <v>0</v>
      </c>
      <c r="O9" s="237"/>
      <c r="P9" s="237"/>
      <c r="Q9" s="237"/>
      <c r="R9" s="237">
        <f>O9*P9*Q9</f>
        <v>0</v>
      </c>
      <c r="S9" s="237"/>
      <c r="T9" s="237"/>
      <c r="U9" s="237"/>
      <c r="V9" s="237">
        <f>S9*T9*U9</f>
        <v>0</v>
      </c>
      <c r="W9" s="237"/>
      <c r="X9" s="237"/>
      <c r="Y9" s="237"/>
      <c r="Z9" s="237">
        <f>W9*X9*Y9</f>
        <v>0</v>
      </c>
      <c r="AA9" s="237"/>
      <c r="AB9" s="237"/>
      <c r="AC9" s="237"/>
      <c r="AD9" s="237">
        <f>AA9*AB9*AC9</f>
        <v>0</v>
      </c>
    </row>
    <row r="10" spans="1:30" s="238" customFormat="1">
      <c r="A10" s="235">
        <v>2</v>
      </c>
      <c r="B10" s="236" t="s">
        <v>193</v>
      </c>
      <c r="C10" s="237"/>
      <c r="D10" s="237"/>
      <c r="E10" s="237"/>
      <c r="F10" s="237">
        <f>C10*D10*E10</f>
        <v>0</v>
      </c>
      <c r="G10" s="237"/>
      <c r="H10" s="237"/>
      <c r="I10" s="237"/>
      <c r="J10" s="237">
        <f>G10*H10*I10</f>
        <v>0</v>
      </c>
      <c r="K10" s="237"/>
      <c r="L10" s="237"/>
      <c r="M10" s="237"/>
      <c r="N10" s="237">
        <f>K10*L10*M10</f>
        <v>0</v>
      </c>
      <c r="O10" s="237"/>
      <c r="P10" s="237"/>
      <c r="Q10" s="237"/>
      <c r="R10" s="237">
        <f>O10*P10*Q10</f>
        <v>0</v>
      </c>
      <c r="S10" s="237"/>
      <c r="T10" s="237"/>
      <c r="U10" s="237"/>
      <c r="V10" s="237">
        <f>S10*T10*U10</f>
        <v>0</v>
      </c>
      <c r="W10" s="237"/>
      <c r="X10" s="237"/>
      <c r="Y10" s="237"/>
      <c r="Z10" s="237">
        <f>W10*X10*Y10</f>
        <v>0</v>
      </c>
      <c r="AA10" s="237"/>
      <c r="AB10" s="237"/>
      <c r="AC10" s="237"/>
      <c r="AD10" s="237">
        <f>AA10*AB10*AC10</f>
        <v>0</v>
      </c>
    </row>
    <row r="11" spans="1:30" s="238" customFormat="1">
      <c r="A11" s="235">
        <v>3</v>
      </c>
      <c r="B11" s="236" t="s">
        <v>193</v>
      </c>
      <c r="C11" s="237"/>
      <c r="D11" s="237"/>
      <c r="E11" s="237"/>
      <c r="F11" s="237">
        <f>C11*D11*E11</f>
        <v>0</v>
      </c>
      <c r="G11" s="237"/>
      <c r="H11" s="237"/>
      <c r="I11" s="237"/>
      <c r="J11" s="237">
        <f>G11*H11*I11</f>
        <v>0</v>
      </c>
      <c r="K11" s="237"/>
      <c r="L11" s="237"/>
      <c r="M11" s="237"/>
      <c r="N11" s="237">
        <f>K11*L11*M11</f>
        <v>0</v>
      </c>
      <c r="O11" s="237"/>
      <c r="P11" s="237"/>
      <c r="Q11" s="237"/>
      <c r="R11" s="237">
        <f>O11*P11*Q11</f>
        <v>0</v>
      </c>
      <c r="S11" s="237"/>
      <c r="T11" s="237"/>
      <c r="U11" s="237"/>
      <c r="V11" s="237">
        <f>S11*T11*U11</f>
        <v>0</v>
      </c>
      <c r="W11" s="237"/>
      <c r="X11" s="237"/>
      <c r="Y11" s="237"/>
      <c r="Z11" s="237">
        <f>W11*X11*Y11</f>
        <v>0</v>
      </c>
      <c r="AA11" s="237"/>
      <c r="AB11" s="237"/>
      <c r="AC11" s="237"/>
      <c r="AD11" s="237">
        <f>AA11*AB11*AC11</f>
        <v>0</v>
      </c>
    </row>
    <row r="12" spans="1:30" s="232" customFormat="1">
      <c r="A12" s="501" t="s">
        <v>76</v>
      </c>
      <c r="B12" s="502"/>
      <c r="C12" s="239"/>
      <c r="D12" s="239">
        <f>SUM(D9:D11)</f>
        <v>0</v>
      </c>
      <c r="E12" s="239"/>
      <c r="F12" s="239">
        <f>SUM(F9:F11)</f>
        <v>0</v>
      </c>
      <c r="G12" s="239"/>
      <c r="H12" s="239">
        <f>SUM(H9:H11)</f>
        <v>0</v>
      </c>
      <c r="I12" s="239"/>
      <c r="J12" s="239">
        <f>SUM(J9:J11)</f>
        <v>0</v>
      </c>
      <c r="K12" s="239"/>
      <c r="L12" s="239">
        <f>SUM(L9:L11)</f>
        <v>0</v>
      </c>
      <c r="M12" s="239"/>
      <c r="N12" s="239">
        <f>SUM(N9:N11)</f>
        <v>0</v>
      </c>
      <c r="O12" s="239"/>
      <c r="P12" s="239">
        <f>SUM(P9:P11)</f>
        <v>0</v>
      </c>
      <c r="Q12" s="239"/>
      <c r="R12" s="239">
        <f>SUM(R9:R11)</f>
        <v>0</v>
      </c>
      <c r="S12" s="239"/>
      <c r="T12" s="239">
        <f>SUM(T9:T11)</f>
        <v>0</v>
      </c>
      <c r="U12" s="239"/>
      <c r="V12" s="239">
        <f>SUM(V9:V11)</f>
        <v>0</v>
      </c>
      <c r="W12" s="239"/>
      <c r="X12" s="239">
        <f>SUM(X9:X11)</f>
        <v>0</v>
      </c>
      <c r="Y12" s="239"/>
      <c r="Z12" s="239">
        <f>SUM(Z9:Z11)</f>
        <v>0</v>
      </c>
      <c r="AA12" s="239"/>
      <c r="AB12" s="239"/>
      <c r="AC12" s="239"/>
      <c r="AD12" s="239">
        <f>SUM(AD9:AD11)</f>
        <v>0</v>
      </c>
    </row>
    <row r="16" spans="1:30">
      <c r="E16" s="282"/>
    </row>
  </sheetData>
  <mergeCells count="10">
    <mergeCell ref="A7:A8"/>
    <mergeCell ref="B7:B8"/>
    <mergeCell ref="A12:B12"/>
    <mergeCell ref="C7:F7"/>
    <mergeCell ref="G7:J7"/>
    <mergeCell ref="K7:N7"/>
    <mergeCell ref="O7:R7"/>
    <mergeCell ref="S7:V7"/>
    <mergeCell ref="W7:Z7"/>
    <mergeCell ref="AA7:AD7"/>
  </mergeCells>
  <printOptions horizontalCentered="1"/>
  <pageMargins left="0.15748031496062992" right="0.15748031496062992" top="0.94488188976377963" bottom="0.31496062992125984" header="0.31496062992125984" footer="0.19685039370078741"/>
  <pageSetup paperSize="9" scale="56" orientation="landscape" r:id="rId1"/>
  <headerFooter>
    <oddFooter>&amp;C&amp;P/&amp;N&amp;R&amp;A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ใบคั่น</vt:lpstr>
      <vt:lpstr>สรุปวงเงิน</vt:lpstr>
      <vt:lpstr>1. งบบุคลากร</vt:lpstr>
      <vt:lpstr>1.1 พ.เงินรายได้ (รายบุคคล)</vt:lpstr>
      <vt:lpstr>1.2 ลูกจ้างชั่วคราว (ต่างชาติ)</vt:lpstr>
      <vt:lpstr>1.3 เทียบงบบุคลากรปี 69-70</vt:lpstr>
      <vt:lpstr> 2.1.1 สรุปงบดำเนินงาน</vt:lpstr>
      <vt:lpstr>2.1.2 ค่าสนับสนุนการศึกษา</vt:lpstr>
      <vt:lpstr>2.1.3 ค่าเบี้ยประชุม</vt:lpstr>
      <vt:lpstr>2.1.4 คชจ.ประชุม</vt:lpstr>
      <vt:lpstr> 2.1.5 สรุปค่าสมาชิก+โครงการ</vt:lpstr>
      <vt:lpstr>ประเด็นที่ 1</vt:lpstr>
      <vt:lpstr>ประเด็นที่ 2</vt:lpstr>
      <vt:lpstr>ประเด็นที่ 3 บริการวิชาการ</vt:lpstr>
      <vt:lpstr>ประเด็นที่ 3 วัฒนธรรม</vt:lpstr>
      <vt:lpstr>ประเด็นที่ 4</vt:lpstr>
      <vt:lpstr>' 2.1.1 สรุปงบดำเนินงาน'!Print_Area</vt:lpstr>
      <vt:lpstr>' 2.1.5 สรุปค่าสมาชิก+โครงการ'!Print_Area</vt:lpstr>
      <vt:lpstr>'1. งบบุคลากร'!Print_Area</vt:lpstr>
      <vt:lpstr>'1.1 พ.เงินรายได้ (รายบุคคล)'!Print_Area</vt:lpstr>
      <vt:lpstr>'1.2 ลูกจ้างชั่วคราว (ต่างชาติ)'!Print_Area</vt:lpstr>
      <vt:lpstr>'1.3 เทียบงบบุคลากรปี 69-70'!Print_Area</vt:lpstr>
      <vt:lpstr>'2.1.2 ค่าสนับสนุนการศึกษา'!Print_Area</vt:lpstr>
      <vt:lpstr>ใบคั่น!Print_Area</vt:lpstr>
      <vt:lpstr>สรุปวงเงิน!Print_Area</vt:lpstr>
      <vt:lpstr>' 2.1.1 สรุปงบดำเนินงาน'!Print_Titles</vt:lpstr>
      <vt:lpstr>' 2.1.5 สรุปค่าสมาชิก+โครงการ'!Print_Titles</vt:lpstr>
      <vt:lpstr>'1.2 ลูกจ้างชั่วคราว (ต่างชาติ)'!Print_Titles</vt:lpstr>
      <vt:lpstr>'2.1.3 ค่าเบี้ยประชุม'!Print_Titles</vt:lpstr>
      <vt:lpstr>'2.1.4 คชจ.ประชุม'!Print_Titles</vt:lpstr>
      <vt:lpstr>'ประเด็นที่ 1'!Print_Titles</vt:lpstr>
      <vt:lpstr>'ประเด็นที่ 3 บริการวิชาการ'!Print_Titles</vt:lpstr>
      <vt:lpstr>สรุปวงเงิน!Print_Titles</vt:lpstr>
    </vt:vector>
  </TitlesOfParts>
  <Company>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</dc:creator>
  <cp:lastModifiedBy>สุกัญญา เห็มภูมิ</cp:lastModifiedBy>
  <cp:lastPrinted>2025-05-15T07:33:15Z</cp:lastPrinted>
  <dcterms:created xsi:type="dcterms:W3CDTF">1999-06-30T03:24:34Z</dcterms:created>
  <dcterms:modified xsi:type="dcterms:W3CDTF">2026-01-14T07:26:36Z</dcterms:modified>
</cp:coreProperties>
</file>