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rmuttac-my.sharepoint.com/personal/potjanee_rmutt_ac_th/Documents/1. งานงบประมาณ/3. งบลงทุน/10. คำเสนอขอ งปม. รายจ่าย 67 (งบลงทุน)/คู่มือการจัดทำงบประมาณประจำปี 2567 งบลงทุน/"/>
    </mc:Choice>
  </mc:AlternateContent>
  <xr:revisionPtr revIDLastSave="0" documentId="13_ncr:1_{700FAA9A-6671-425E-B526-36767429254D}" xr6:coauthVersionLast="47" xr6:coauthVersionMax="47" xr10:uidLastSave="{00000000-0000-0000-0000-000000000000}"/>
  <bookViews>
    <workbookView xWindow="-120" yWindow="-120" windowWidth="29040" windowHeight="15840" firstSheet="20" activeTab="24" xr2:uid="{00000000-000D-0000-FFFF-FFFF00000000}"/>
  </bookViews>
  <sheets>
    <sheet name="แบบ ง.4-1 ครุศาสตร์" sheetId="10" r:id="rId1"/>
    <sheet name="แบบ ง.4-1 รร.สาธิต" sheetId="51" r:id="rId2"/>
    <sheet name="แบบ ง.4-1 เทคโนโลยีเกษตร" sheetId="13" r:id="rId3"/>
    <sheet name="แบบ ง.4-1 คหกรรม" sheetId="12" r:id="rId4"/>
    <sheet name="แบบ ง.4-1 สื่อสาร" sheetId="52" r:id="rId5"/>
    <sheet name="แบบ ง.4-1 บริหาร" sheetId="9" r:id="rId6"/>
    <sheet name="แบบ ง.4-1 วิทยาศาสตร์" sheetId="50" r:id="rId7"/>
    <sheet name="แบบ ง.4-1 วิศวกรรม" sheetId="48" r:id="rId8"/>
    <sheet name="แบบ ง.4-1 ศิลปกรรม" sheetId="53" r:id="rId9"/>
    <sheet name="แบบ ง.4-1 ศิลปศาสตร์" sheetId="54" r:id="rId10"/>
    <sheet name="แบบ ง.4-1 สถาปัตย์" sheetId="55" r:id="rId11"/>
    <sheet name="แบบ ง.4-1 การแพทย์บูรณาการ" sheetId="56" r:id="rId12"/>
    <sheet name="แบบ ง.4-1 สวส." sheetId="57" r:id="rId13"/>
    <sheet name="แบบ ง.4-1 สวท." sheetId="58" r:id="rId14"/>
    <sheet name="แบบ ง.4-1 สวพ." sheetId="72" r:id="rId15"/>
    <sheet name="แบบ ง.4-1 กองกลาง" sheetId="73" r:id="rId16"/>
    <sheet name="แบบ ง.4-1 กองอาคาร " sheetId="71" r:id="rId17"/>
    <sheet name="แบบ ง.4-1 กองนโยบายและแผน" sheetId="59" r:id="rId18"/>
    <sheet name="แบบ ง.4-1 กบค." sheetId="74" r:id="rId19"/>
    <sheet name="แบบ ง.4-1 ประชาสัมพันธ์" sheetId="60" r:id="rId20"/>
    <sheet name="แบบ ง.4-1 กพน." sheetId="61" r:id="rId21"/>
    <sheet name="แบบ ง.4-1 สหกิจ" sheetId="75" r:id="rId22"/>
    <sheet name="แบบ ง.4-1 สำนักบัณฑิต" sheetId="76" r:id="rId23"/>
    <sheet name="แบบ ง.4-1 กฎหมาย" sheetId="77" r:id="rId24"/>
    <sheet name="แบบ ง.4-2 สำนักประกันฯ" sheetId="64" r:id="rId25"/>
    <sheet name="แบบ ง.4-2 กองคลัง" sheetId="66" r:id="rId26"/>
    <sheet name="แบบ ง.4-2 " sheetId="63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" localSheetId="23">#REF!</definedName>
    <definedName name="a" localSheetId="18">#REF!</definedName>
    <definedName name="a" localSheetId="20">#REF!</definedName>
    <definedName name="a" localSheetId="15">#REF!</definedName>
    <definedName name="a" localSheetId="17">#REF!</definedName>
    <definedName name="a" localSheetId="16">#REF!</definedName>
    <definedName name="a" localSheetId="11">#REF!</definedName>
    <definedName name="a" localSheetId="0">#REF!</definedName>
    <definedName name="a" localSheetId="3">#REF!</definedName>
    <definedName name="a" localSheetId="5">#REF!</definedName>
    <definedName name="a" localSheetId="19">#REF!</definedName>
    <definedName name="a" localSheetId="1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3">#REF!</definedName>
    <definedName name="a" localSheetId="14">#REF!</definedName>
    <definedName name="a" localSheetId="12">#REF!</definedName>
    <definedName name="a" localSheetId="21">#REF!</definedName>
    <definedName name="a" localSheetId="22">#REF!</definedName>
    <definedName name="a" localSheetId="4">#REF!</definedName>
    <definedName name="a" localSheetId="26">#REF!</definedName>
    <definedName name="a" localSheetId="25">#REF!</definedName>
    <definedName name="a" localSheetId="24">#REF!</definedName>
    <definedName name="a">#REF!</definedName>
    <definedName name="aa" localSheetId="23">#REF!</definedName>
    <definedName name="aa" localSheetId="18">#REF!</definedName>
    <definedName name="aa" localSheetId="20">#REF!</definedName>
    <definedName name="aa" localSheetId="15">#REF!</definedName>
    <definedName name="aa" localSheetId="17">#REF!</definedName>
    <definedName name="aa" localSheetId="16">#REF!</definedName>
    <definedName name="aa" localSheetId="11">#REF!</definedName>
    <definedName name="aa" localSheetId="0">#REF!</definedName>
    <definedName name="aa" localSheetId="3">#REF!</definedName>
    <definedName name="aa" localSheetId="5">#REF!</definedName>
    <definedName name="aa" localSheetId="19">#REF!</definedName>
    <definedName name="aa" localSheetId="1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3">#REF!</definedName>
    <definedName name="aa" localSheetId="14">#REF!</definedName>
    <definedName name="aa" localSheetId="12">#REF!</definedName>
    <definedName name="aa" localSheetId="21">#REF!</definedName>
    <definedName name="aa" localSheetId="22">#REF!</definedName>
    <definedName name="aa" localSheetId="4">#REF!</definedName>
    <definedName name="aa" localSheetId="26">#REF!</definedName>
    <definedName name="aa" localSheetId="25">#REF!</definedName>
    <definedName name="aa" localSheetId="24">#REF!</definedName>
    <definedName name="aa">#REF!</definedName>
    <definedName name="b" localSheetId="23">#REF!</definedName>
    <definedName name="b" localSheetId="18">#REF!</definedName>
    <definedName name="b" localSheetId="20">#REF!</definedName>
    <definedName name="b" localSheetId="15">#REF!</definedName>
    <definedName name="b" localSheetId="17">#REF!</definedName>
    <definedName name="b" localSheetId="16">#REF!</definedName>
    <definedName name="b" localSheetId="11">#REF!</definedName>
    <definedName name="b" localSheetId="0">#REF!</definedName>
    <definedName name="b" localSheetId="3">#REF!</definedName>
    <definedName name="b" localSheetId="5">#REF!</definedName>
    <definedName name="b" localSheetId="19">#REF!</definedName>
    <definedName name="b" localSheetId="1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3">#REF!</definedName>
    <definedName name="b" localSheetId="14">#REF!</definedName>
    <definedName name="b" localSheetId="12">#REF!</definedName>
    <definedName name="b" localSheetId="21">#REF!</definedName>
    <definedName name="b" localSheetId="22">#REF!</definedName>
    <definedName name="b" localSheetId="4">#REF!</definedName>
    <definedName name="b" localSheetId="26">#REF!</definedName>
    <definedName name="b" localSheetId="25">#REF!</definedName>
    <definedName name="b" localSheetId="24">#REF!</definedName>
    <definedName name="b">#REF!</definedName>
    <definedName name="BUid_a" localSheetId="23">#REF!</definedName>
    <definedName name="BUid_a" localSheetId="18">#REF!</definedName>
    <definedName name="BUid_a" localSheetId="20">#REF!</definedName>
    <definedName name="BUid_a" localSheetId="15">#REF!</definedName>
    <definedName name="BUid_a" localSheetId="17">#REF!</definedName>
    <definedName name="BUid_a" localSheetId="16">#REF!</definedName>
    <definedName name="BUid_a" localSheetId="11">#REF!</definedName>
    <definedName name="BUid_a" localSheetId="0">#REF!</definedName>
    <definedName name="BUid_a" localSheetId="3">#REF!</definedName>
    <definedName name="BUid_a" localSheetId="5">#REF!</definedName>
    <definedName name="BUid_a" localSheetId="19">#REF!</definedName>
    <definedName name="BUid_a" localSheetId="1">#REF!</definedName>
    <definedName name="BUid_a" localSheetId="6">#REF!</definedName>
    <definedName name="BUid_a" localSheetId="7">#REF!</definedName>
    <definedName name="BUid_a" localSheetId="8">#REF!</definedName>
    <definedName name="BUid_a" localSheetId="9">#REF!</definedName>
    <definedName name="BUid_a" localSheetId="10">#REF!</definedName>
    <definedName name="BUid_a" localSheetId="13">#REF!</definedName>
    <definedName name="BUid_a" localSheetId="14">#REF!</definedName>
    <definedName name="BUid_a" localSheetId="12">#REF!</definedName>
    <definedName name="BUid_a" localSheetId="21">#REF!</definedName>
    <definedName name="BUid_a" localSheetId="22">#REF!</definedName>
    <definedName name="BUid_a" localSheetId="4">#REF!</definedName>
    <definedName name="BUid_a" localSheetId="26">#REF!</definedName>
    <definedName name="BUid_a" localSheetId="25">#REF!</definedName>
    <definedName name="BUid_a" localSheetId="24">#REF!</definedName>
    <definedName name="BUid_a">#REF!</definedName>
    <definedName name="d" localSheetId="23">#REF!,#REF!</definedName>
    <definedName name="d" localSheetId="18">#REF!,#REF!</definedName>
    <definedName name="d" localSheetId="20">#REF!,#REF!</definedName>
    <definedName name="d" localSheetId="15">#REF!,#REF!</definedName>
    <definedName name="d" localSheetId="17">#REF!,#REF!</definedName>
    <definedName name="d" localSheetId="16">#REF!,#REF!</definedName>
    <definedName name="d" localSheetId="11">#REF!,#REF!</definedName>
    <definedName name="d" localSheetId="0">#REF!,#REF!</definedName>
    <definedName name="d" localSheetId="3">#REF!,#REF!</definedName>
    <definedName name="d" localSheetId="5">#REF!,#REF!</definedName>
    <definedName name="d" localSheetId="19">#REF!,#REF!</definedName>
    <definedName name="d" localSheetId="1">#REF!,#REF!</definedName>
    <definedName name="d" localSheetId="6">#REF!,#REF!</definedName>
    <definedName name="d" localSheetId="7">#REF!,#REF!</definedName>
    <definedName name="d" localSheetId="8">#REF!,#REF!</definedName>
    <definedName name="d" localSheetId="9">#REF!,#REF!</definedName>
    <definedName name="d" localSheetId="10">#REF!,#REF!</definedName>
    <definedName name="d" localSheetId="13">#REF!,#REF!</definedName>
    <definedName name="d" localSheetId="14">#REF!,#REF!</definedName>
    <definedName name="d" localSheetId="12">#REF!,#REF!</definedName>
    <definedName name="d" localSheetId="21">#REF!,#REF!</definedName>
    <definedName name="d" localSheetId="22">#REF!,#REF!</definedName>
    <definedName name="d" localSheetId="4">#REF!,#REF!</definedName>
    <definedName name="d" localSheetId="26">#REF!,#REF!</definedName>
    <definedName name="d" localSheetId="25">#REF!,#REF!</definedName>
    <definedName name="d" localSheetId="24">#REF!,#REF!</definedName>
    <definedName name="d">#REF!,#REF!</definedName>
    <definedName name="invest" localSheetId="23">#REF!,#REF!</definedName>
    <definedName name="invest" localSheetId="18">#REF!,#REF!</definedName>
    <definedName name="invest" localSheetId="20">#REF!,#REF!</definedName>
    <definedName name="invest" localSheetId="15">#REF!,#REF!</definedName>
    <definedName name="invest" localSheetId="17">#REF!,#REF!</definedName>
    <definedName name="invest" localSheetId="16">#REF!,#REF!</definedName>
    <definedName name="invest" localSheetId="11">#REF!,#REF!</definedName>
    <definedName name="invest" localSheetId="0">#REF!,#REF!</definedName>
    <definedName name="invest" localSheetId="3">#REF!,#REF!</definedName>
    <definedName name="invest" localSheetId="5">#REF!,#REF!</definedName>
    <definedName name="invest" localSheetId="19">#REF!,#REF!</definedName>
    <definedName name="invest" localSheetId="1">#REF!,#REF!</definedName>
    <definedName name="invest" localSheetId="6">#REF!,#REF!</definedName>
    <definedName name="invest" localSheetId="7">#REF!,#REF!</definedName>
    <definedName name="invest" localSheetId="8">#REF!,#REF!</definedName>
    <definedName name="invest" localSheetId="9">#REF!,#REF!</definedName>
    <definedName name="invest" localSheetId="10">#REF!,#REF!</definedName>
    <definedName name="invest" localSheetId="13">#REF!,#REF!</definedName>
    <definedName name="invest" localSheetId="14">#REF!,#REF!</definedName>
    <definedName name="invest" localSheetId="12">#REF!,#REF!</definedName>
    <definedName name="invest" localSheetId="21">#REF!,#REF!</definedName>
    <definedName name="invest" localSheetId="22">#REF!,#REF!</definedName>
    <definedName name="invest" localSheetId="4">#REF!,#REF!</definedName>
    <definedName name="invest" localSheetId="26">#REF!,#REF!</definedName>
    <definedName name="invest" localSheetId="25">#REF!,#REF!</definedName>
    <definedName name="invest" localSheetId="24">#REF!,#REF!</definedName>
    <definedName name="invest">#REF!,#REF!</definedName>
    <definedName name="invest_1000up" localSheetId="23">#REF!,#REF!</definedName>
    <definedName name="invest_1000up" localSheetId="18">#REF!,#REF!</definedName>
    <definedName name="invest_1000up" localSheetId="20">#REF!,#REF!</definedName>
    <definedName name="invest_1000up" localSheetId="15">#REF!,#REF!</definedName>
    <definedName name="invest_1000up" localSheetId="17">#REF!,#REF!</definedName>
    <definedName name="invest_1000up" localSheetId="16">#REF!,#REF!</definedName>
    <definedName name="invest_1000up" localSheetId="11">#REF!,#REF!</definedName>
    <definedName name="invest_1000up" localSheetId="0">#REF!,#REF!</definedName>
    <definedName name="invest_1000up" localSheetId="3">#REF!,#REF!</definedName>
    <definedName name="invest_1000up" localSheetId="5">#REF!,#REF!</definedName>
    <definedName name="invest_1000up" localSheetId="19">#REF!,#REF!</definedName>
    <definedName name="invest_1000up" localSheetId="1">#REF!,#REF!</definedName>
    <definedName name="invest_1000up" localSheetId="6">#REF!,#REF!</definedName>
    <definedName name="invest_1000up" localSheetId="7">#REF!,#REF!</definedName>
    <definedName name="invest_1000up" localSheetId="8">#REF!,#REF!</definedName>
    <definedName name="invest_1000up" localSheetId="9">#REF!,#REF!</definedName>
    <definedName name="invest_1000up" localSheetId="10">#REF!,#REF!</definedName>
    <definedName name="invest_1000up" localSheetId="13">#REF!,#REF!</definedName>
    <definedName name="invest_1000up" localSheetId="14">#REF!,#REF!</definedName>
    <definedName name="invest_1000up" localSheetId="12">#REF!,#REF!</definedName>
    <definedName name="invest_1000up" localSheetId="21">#REF!,#REF!</definedName>
    <definedName name="invest_1000up" localSheetId="22">#REF!,#REF!</definedName>
    <definedName name="invest_1000up" localSheetId="4">#REF!,#REF!</definedName>
    <definedName name="invest_1000up" localSheetId="26">#REF!,#REF!</definedName>
    <definedName name="invest_1000up" localSheetId="25">#REF!,#REF!</definedName>
    <definedName name="invest_1000up" localSheetId="24">#REF!,#REF!</definedName>
    <definedName name="invest_1000up">#REF!,#REF!</definedName>
    <definedName name="_xlnm.Print_Area" localSheetId="23">'แบบ ง.4-1 กฎหมาย'!$A$1:$T$22</definedName>
    <definedName name="_xlnm.Print_Area" localSheetId="18">'แบบ ง.4-1 กบค.'!$A$1:$T$23</definedName>
    <definedName name="_xlnm.Print_Area" localSheetId="20">'แบบ ง.4-1 กพน.'!$A$1:$T$33</definedName>
    <definedName name="_xlnm.Print_Area" localSheetId="15">'แบบ ง.4-1 กองกลาง'!$A$1:$T$32</definedName>
    <definedName name="_xlnm.Print_Area" localSheetId="17">'แบบ ง.4-1 กองนโยบายและแผน'!$A$1:$T$23</definedName>
    <definedName name="_xlnm.Print_Area" localSheetId="16">'แบบ ง.4-1 กองอาคาร '!$A$1:$T$32</definedName>
    <definedName name="_xlnm.Print_Area" localSheetId="11">'แบบ ง.4-1 การแพทย์บูรณาการ'!$A$1:$T$26</definedName>
    <definedName name="_xlnm.Print_Area" localSheetId="0">'แบบ ง.4-1 ครุศาสตร์'!$A$1:$T$41</definedName>
    <definedName name="_xlnm.Print_Area" localSheetId="3">'แบบ ง.4-1 คหกรรม'!$A$1:$T$28</definedName>
    <definedName name="_xlnm.Print_Area" localSheetId="2">'แบบ ง.4-1 เทคโนโลยีเกษตร'!$A$1:$T$51</definedName>
    <definedName name="_xlnm.Print_Area" localSheetId="5">'แบบ ง.4-1 บริหาร'!$A$1:$T$34</definedName>
    <definedName name="_xlnm.Print_Area" localSheetId="19">'แบบ ง.4-1 ประชาสัมพันธ์'!$A$1:$T$22</definedName>
    <definedName name="_xlnm.Print_Area" localSheetId="1">'แบบ ง.4-1 รร.สาธิต'!$A$1:$T$24</definedName>
    <definedName name="_xlnm.Print_Area" localSheetId="6">'แบบ ง.4-1 วิทยาศาสตร์'!$A$1:$T$129</definedName>
    <definedName name="_xlnm.Print_Area" localSheetId="7">'แบบ ง.4-1 วิศวกรรม'!$A$1:$T$97</definedName>
    <definedName name="_xlnm.Print_Area" localSheetId="8">'แบบ ง.4-1 ศิลปกรรม'!$A$1:$T$64</definedName>
    <definedName name="_xlnm.Print_Area" localSheetId="9">'แบบ ง.4-1 ศิลปศาสตร์'!$A$1:$T$34</definedName>
    <definedName name="_xlnm.Print_Area" localSheetId="10">'แบบ ง.4-1 สถาปัตย์'!$A$1:$T$20</definedName>
    <definedName name="_xlnm.Print_Area" localSheetId="13">'แบบ ง.4-1 สวท.'!$A$1:$T$32</definedName>
    <definedName name="_xlnm.Print_Area" localSheetId="14">'แบบ ง.4-1 สวพ.'!$A$1:$T$32</definedName>
    <definedName name="_xlnm.Print_Area" localSheetId="12">'แบบ ง.4-1 สวส.'!$A$1:$T$35</definedName>
    <definedName name="_xlnm.Print_Area" localSheetId="21">'แบบ ง.4-1 สหกิจ'!$A$1:$T$22</definedName>
    <definedName name="_xlnm.Print_Area" localSheetId="22">'แบบ ง.4-1 สำนักบัณฑิต'!$A$1:$T$22</definedName>
    <definedName name="_xlnm.Print_Area" localSheetId="4">'แบบ ง.4-1 สื่อสาร'!$A$1:$T$29</definedName>
    <definedName name="_xlnm.Print_Area" localSheetId="26">'แบบ ง.4-2 '!$A$1:$O$16</definedName>
    <definedName name="_xlnm.Print_Area" localSheetId="25">'แบบ ง.4-2 กองคลัง'!$A$1:$O$21</definedName>
    <definedName name="_xlnm.Print_Area" localSheetId="24">'แบบ ง.4-2 สำนักประกันฯ'!$A$1:$O$18</definedName>
    <definedName name="_xlnm.Print_Area">#REF!</definedName>
    <definedName name="PRINT_AREA_ME" localSheetId="23">#REF!</definedName>
    <definedName name="PRINT_AREA_ME" localSheetId="18">#REF!</definedName>
    <definedName name="PRINT_AREA_ME" localSheetId="20">#REF!</definedName>
    <definedName name="PRINT_AREA_ME" localSheetId="15">#REF!</definedName>
    <definedName name="PRINT_AREA_ME" localSheetId="17">#REF!</definedName>
    <definedName name="PRINT_AREA_ME" localSheetId="16">#REF!</definedName>
    <definedName name="PRINT_AREA_ME" localSheetId="11">#REF!</definedName>
    <definedName name="PRINT_AREA_ME" localSheetId="0">#REF!</definedName>
    <definedName name="PRINT_AREA_ME" localSheetId="3">#REF!</definedName>
    <definedName name="PRINT_AREA_ME" localSheetId="5">#REF!</definedName>
    <definedName name="PRINT_AREA_ME" localSheetId="19">#REF!</definedName>
    <definedName name="PRINT_AREA_ME" localSheetId="1">#REF!</definedName>
    <definedName name="PRINT_AREA_ME" localSheetId="6">#REF!</definedName>
    <definedName name="PRINT_AREA_ME" localSheetId="7">#REF!</definedName>
    <definedName name="PRINT_AREA_ME" localSheetId="8">#REF!</definedName>
    <definedName name="PRINT_AREA_ME" localSheetId="9">#REF!</definedName>
    <definedName name="PRINT_AREA_ME" localSheetId="10">#REF!</definedName>
    <definedName name="PRINT_AREA_ME" localSheetId="13">#REF!</definedName>
    <definedName name="PRINT_AREA_ME" localSheetId="14">#REF!</definedName>
    <definedName name="PRINT_AREA_ME" localSheetId="12">#REF!</definedName>
    <definedName name="PRINT_AREA_ME" localSheetId="21">#REF!</definedName>
    <definedName name="PRINT_AREA_ME" localSheetId="22">#REF!</definedName>
    <definedName name="PRINT_AREA_ME" localSheetId="4">#REF!</definedName>
    <definedName name="PRINT_AREA_ME" localSheetId="26">#REF!</definedName>
    <definedName name="PRINT_AREA_ME" localSheetId="25">#REF!</definedName>
    <definedName name="PRINT_AREA_ME" localSheetId="24">#REF!</definedName>
    <definedName name="PRINT_AREA_ME">#REF!</definedName>
    <definedName name="PRINT_AREA_MI" localSheetId="23">#REF!</definedName>
    <definedName name="PRINT_AREA_MI" localSheetId="18">#REF!</definedName>
    <definedName name="PRINT_AREA_MI" localSheetId="20">#REF!</definedName>
    <definedName name="PRINT_AREA_MI" localSheetId="15">#REF!</definedName>
    <definedName name="PRINT_AREA_MI" localSheetId="17">#REF!</definedName>
    <definedName name="PRINT_AREA_MI" localSheetId="16">#REF!</definedName>
    <definedName name="PRINT_AREA_MI" localSheetId="11">#REF!</definedName>
    <definedName name="PRINT_AREA_MI" localSheetId="0">#REF!</definedName>
    <definedName name="PRINT_AREA_MI" localSheetId="3">#REF!</definedName>
    <definedName name="PRINT_AREA_MI" localSheetId="5">#REF!</definedName>
    <definedName name="PRINT_AREA_MI" localSheetId="19">#REF!</definedName>
    <definedName name="PRINT_AREA_MI" localSheetId="1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3">#REF!</definedName>
    <definedName name="PRINT_AREA_MI" localSheetId="14">#REF!</definedName>
    <definedName name="PRINT_AREA_MI" localSheetId="12">#REF!</definedName>
    <definedName name="PRINT_AREA_MI" localSheetId="21">#REF!</definedName>
    <definedName name="PRINT_AREA_MI" localSheetId="22">#REF!</definedName>
    <definedName name="PRINT_AREA_MI" localSheetId="4">#REF!</definedName>
    <definedName name="PRINT_AREA_MI" localSheetId="26">#REF!</definedName>
    <definedName name="PRINT_AREA_MI" localSheetId="25">#REF!</definedName>
    <definedName name="PRINT_AREA_MI" localSheetId="24">#REF!</definedName>
    <definedName name="PRINT_AREA_MI">#REF!</definedName>
    <definedName name="_xlnm.Print_Titles" localSheetId="23">'แบบ ง.4-1 กฎหมาย'!$4:$6</definedName>
    <definedName name="_xlnm.Print_Titles" localSheetId="18">'แบบ ง.4-1 กบค.'!$4:$6</definedName>
    <definedName name="_xlnm.Print_Titles" localSheetId="20">'แบบ ง.4-1 กพน.'!$4:$6</definedName>
    <definedName name="_xlnm.Print_Titles" localSheetId="15">'แบบ ง.4-1 กองกลาง'!$4:$6</definedName>
    <definedName name="_xlnm.Print_Titles" localSheetId="17">'แบบ ง.4-1 กองนโยบายและแผน'!$4:$6</definedName>
    <definedName name="_xlnm.Print_Titles" localSheetId="16">'แบบ ง.4-1 กองอาคาร '!$4:$6</definedName>
    <definedName name="_xlnm.Print_Titles" localSheetId="11">'แบบ ง.4-1 การแพทย์บูรณาการ'!$4:$6</definedName>
    <definedName name="_xlnm.Print_Titles" localSheetId="0">'แบบ ง.4-1 ครุศาสตร์'!$4:$6</definedName>
    <definedName name="_xlnm.Print_Titles" localSheetId="3">'แบบ ง.4-1 คหกรรม'!$4:$6</definedName>
    <definedName name="_xlnm.Print_Titles" localSheetId="2">'แบบ ง.4-1 เทคโนโลยีเกษตร'!$4:$6</definedName>
    <definedName name="_xlnm.Print_Titles" localSheetId="5">'แบบ ง.4-1 บริหาร'!$4:$6</definedName>
    <definedName name="_xlnm.Print_Titles" localSheetId="19">'แบบ ง.4-1 ประชาสัมพันธ์'!$4:$6</definedName>
    <definedName name="_xlnm.Print_Titles" localSheetId="1">'แบบ ง.4-1 รร.สาธิต'!$4:$6</definedName>
    <definedName name="_xlnm.Print_Titles" localSheetId="6">'แบบ ง.4-1 วิทยาศาสตร์'!$4:$6</definedName>
    <definedName name="_xlnm.Print_Titles" localSheetId="7">'แบบ ง.4-1 วิศวกรรม'!$4:$6</definedName>
    <definedName name="_xlnm.Print_Titles" localSheetId="8">'แบบ ง.4-1 ศิลปกรรม'!$4:$6</definedName>
    <definedName name="_xlnm.Print_Titles" localSheetId="9">'แบบ ง.4-1 ศิลปศาสตร์'!$4:$6</definedName>
    <definedName name="_xlnm.Print_Titles" localSheetId="10">'แบบ ง.4-1 สถาปัตย์'!$4:$6</definedName>
    <definedName name="_xlnm.Print_Titles" localSheetId="13">'แบบ ง.4-1 สวท.'!$4:$6</definedName>
    <definedName name="_xlnm.Print_Titles" localSheetId="14">'แบบ ง.4-1 สวพ.'!$4:$6</definedName>
    <definedName name="_xlnm.Print_Titles" localSheetId="12">'แบบ ง.4-1 สวส.'!$4:$6</definedName>
    <definedName name="_xlnm.Print_Titles" localSheetId="21">'แบบ ง.4-1 สหกิจ'!$4:$6</definedName>
    <definedName name="_xlnm.Print_Titles" localSheetId="22">'แบบ ง.4-1 สำนักบัณฑิต'!$4:$6</definedName>
    <definedName name="_xlnm.Print_Titles" localSheetId="4">'แบบ ง.4-1 สื่อสาร'!$4:$6</definedName>
    <definedName name="_xlnm.Print_Titles" localSheetId="26">'แบบ ง.4-2 '!$4:$6</definedName>
    <definedName name="_xlnm.Print_Titles" localSheetId="25">'แบบ ง.4-2 กองคลัง'!$4:$6</definedName>
    <definedName name="_xlnm.Print_Titles" localSheetId="24">'แบบ ง.4-2 สำนักประกันฯ'!$4:$6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23">#REF!</definedName>
    <definedName name="Q_01Government_ครอง" localSheetId="18">#REF!</definedName>
    <definedName name="Q_01Government_ครอง" localSheetId="20">#REF!</definedName>
    <definedName name="Q_01Government_ครอง" localSheetId="15">#REF!</definedName>
    <definedName name="Q_01Government_ครอง" localSheetId="17">#REF!</definedName>
    <definedName name="Q_01Government_ครอง" localSheetId="16">#REF!</definedName>
    <definedName name="Q_01Government_ครอง" localSheetId="11">#REF!</definedName>
    <definedName name="Q_01Government_ครอง" localSheetId="0">#REF!</definedName>
    <definedName name="Q_01Government_ครอง" localSheetId="3">#REF!</definedName>
    <definedName name="Q_01Government_ครอง" localSheetId="5">#REF!</definedName>
    <definedName name="Q_01Government_ครอง" localSheetId="19">#REF!</definedName>
    <definedName name="Q_01Government_ครอง" localSheetId="1">#REF!</definedName>
    <definedName name="Q_01Government_ครอง" localSheetId="6">#REF!</definedName>
    <definedName name="Q_01Government_ครอง" localSheetId="7">#REF!</definedName>
    <definedName name="Q_01Government_ครอง" localSheetId="8">#REF!</definedName>
    <definedName name="Q_01Government_ครอง" localSheetId="9">#REF!</definedName>
    <definedName name="Q_01Government_ครอง" localSheetId="10">#REF!</definedName>
    <definedName name="Q_01Government_ครอง" localSheetId="13">#REF!</definedName>
    <definedName name="Q_01Government_ครอง" localSheetId="14">#REF!</definedName>
    <definedName name="Q_01Government_ครอง" localSheetId="12">#REF!</definedName>
    <definedName name="Q_01Government_ครอง" localSheetId="21">#REF!</definedName>
    <definedName name="Q_01Government_ครอง" localSheetId="22">#REF!</definedName>
    <definedName name="Q_01Government_ครอง" localSheetId="4">#REF!</definedName>
    <definedName name="Q_01Government_ครอง" localSheetId="26">#REF!</definedName>
    <definedName name="Q_01Government_ครอง" localSheetId="25">#REF!</definedName>
    <definedName name="Q_01Government_ครอง" localSheetId="24">#REF!</definedName>
    <definedName name="Q_01Government_ครอง">#REF!</definedName>
    <definedName name="Q_02Government_ว่าง" localSheetId="23">#REF!</definedName>
    <definedName name="Q_02Government_ว่าง" localSheetId="18">#REF!</definedName>
    <definedName name="Q_02Government_ว่าง" localSheetId="20">#REF!</definedName>
    <definedName name="Q_02Government_ว่าง" localSheetId="15">#REF!</definedName>
    <definedName name="Q_02Government_ว่าง" localSheetId="17">#REF!</definedName>
    <definedName name="Q_02Government_ว่าง" localSheetId="16">#REF!</definedName>
    <definedName name="Q_02Government_ว่าง" localSheetId="11">#REF!</definedName>
    <definedName name="Q_02Government_ว่าง" localSheetId="0">#REF!</definedName>
    <definedName name="Q_02Government_ว่าง" localSheetId="3">#REF!</definedName>
    <definedName name="Q_02Government_ว่าง" localSheetId="5">#REF!</definedName>
    <definedName name="Q_02Government_ว่าง" localSheetId="19">#REF!</definedName>
    <definedName name="Q_02Government_ว่าง" localSheetId="1">#REF!</definedName>
    <definedName name="Q_02Government_ว่าง" localSheetId="6">#REF!</definedName>
    <definedName name="Q_02Government_ว่าง" localSheetId="7">#REF!</definedName>
    <definedName name="Q_02Government_ว่าง" localSheetId="8">#REF!</definedName>
    <definedName name="Q_02Government_ว่าง" localSheetId="9">#REF!</definedName>
    <definedName name="Q_02Government_ว่าง" localSheetId="10">#REF!</definedName>
    <definedName name="Q_02Government_ว่าง" localSheetId="13">#REF!</definedName>
    <definedName name="Q_02Government_ว่าง" localSheetId="14">#REF!</definedName>
    <definedName name="Q_02Government_ว่าง" localSheetId="12">#REF!</definedName>
    <definedName name="Q_02Government_ว่าง" localSheetId="21">#REF!</definedName>
    <definedName name="Q_02Government_ว่าง" localSheetId="22">#REF!</definedName>
    <definedName name="Q_02Government_ว่าง" localSheetId="4">#REF!</definedName>
    <definedName name="Q_02Government_ว่าง" localSheetId="26">#REF!</definedName>
    <definedName name="Q_02Government_ว่าง" localSheetId="25">#REF!</definedName>
    <definedName name="Q_02Government_ว่าง" localSheetId="24">#REF!</definedName>
    <definedName name="Q_02Government_ว่าง">#REF!</definedName>
    <definedName name="Q_06TotalGovern" localSheetId="23">#REF!</definedName>
    <definedName name="Q_06TotalGovern" localSheetId="18">#REF!</definedName>
    <definedName name="Q_06TotalGovern" localSheetId="20">#REF!</definedName>
    <definedName name="Q_06TotalGovern" localSheetId="15">#REF!</definedName>
    <definedName name="Q_06TotalGovern" localSheetId="17">#REF!</definedName>
    <definedName name="Q_06TotalGovern" localSheetId="16">#REF!</definedName>
    <definedName name="Q_06TotalGovern" localSheetId="11">#REF!</definedName>
    <definedName name="Q_06TotalGovern" localSheetId="0">#REF!</definedName>
    <definedName name="Q_06TotalGovern" localSheetId="3">#REF!</definedName>
    <definedName name="Q_06TotalGovern" localSheetId="5">#REF!</definedName>
    <definedName name="Q_06TotalGovern" localSheetId="19">#REF!</definedName>
    <definedName name="Q_06TotalGovern" localSheetId="1">#REF!</definedName>
    <definedName name="Q_06TotalGovern" localSheetId="6">#REF!</definedName>
    <definedName name="Q_06TotalGovern" localSheetId="7">#REF!</definedName>
    <definedName name="Q_06TotalGovern" localSheetId="8">#REF!</definedName>
    <definedName name="Q_06TotalGovern" localSheetId="9">#REF!</definedName>
    <definedName name="Q_06TotalGovern" localSheetId="10">#REF!</definedName>
    <definedName name="Q_06TotalGovern" localSheetId="13">#REF!</definedName>
    <definedName name="Q_06TotalGovern" localSheetId="14">#REF!</definedName>
    <definedName name="Q_06TotalGovern" localSheetId="12">#REF!</definedName>
    <definedName name="Q_06TotalGovern" localSheetId="21">#REF!</definedName>
    <definedName name="Q_06TotalGovern" localSheetId="22">#REF!</definedName>
    <definedName name="Q_06TotalGovern" localSheetId="4">#REF!</definedName>
    <definedName name="Q_06TotalGovern" localSheetId="26">#REF!</definedName>
    <definedName name="Q_06TotalGovern" localSheetId="25">#REF!</definedName>
    <definedName name="Q_06TotalGovern" localSheetId="24">#REF!</definedName>
    <definedName name="Q_06TotalGovern">#REF!</definedName>
    <definedName name="Q_07TotalGovern_ครอง" localSheetId="23">#REF!</definedName>
    <definedName name="Q_07TotalGovern_ครอง" localSheetId="18">#REF!</definedName>
    <definedName name="Q_07TotalGovern_ครอง" localSheetId="20">#REF!</definedName>
    <definedName name="Q_07TotalGovern_ครอง" localSheetId="15">#REF!</definedName>
    <definedName name="Q_07TotalGovern_ครอง" localSheetId="17">#REF!</definedName>
    <definedName name="Q_07TotalGovern_ครอง" localSheetId="16">#REF!</definedName>
    <definedName name="Q_07TotalGovern_ครอง" localSheetId="11">#REF!</definedName>
    <definedName name="Q_07TotalGovern_ครอง" localSheetId="0">#REF!</definedName>
    <definedName name="Q_07TotalGovern_ครอง" localSheetId="3">#REF!</definedName>
    <definedName name="Q_07TotalGovern_ครอง" localSheetId="5">#REF!</definedName>
    <definedName name="Q_07TotalGovern_ครอง" localSheetId="19">#REF!</definedName>
    <definedName name="Q_07TotalGovern_ครอง" localSheetId="1">#REF!</definedName>
    <definedName name="Q_07TotalGovern_ครอง" localSheetId="6">#REF!</definedName>
    <definedName name="Q_07TotalGovern_ครอง" localSheetId="7">#REF!</definedName>
    <definedName name="Q_07TotalGovern_ครอง" localSheetId="8">#REF!</definedName>
    <definedName name="Q_07TotalGovern_ครอง" localSheetId="9">#REF!</definedName>
    <definedName name="Q_07TotalGovern_ครอง" localSheetId="10">#REF!</definedName>
    <definedName name="Q_07TotalGovern_ครอง" localSheetId="13">#REF!</definedName>
    <definedName name="Q_07TotalGovern_ครอง" localSheetId="14">#REF!</definedName>
    <definedName name="Q_07TotalGovern_ครอง" localSheetId="12">#REF!</definedName>
    <definedName name="Q_07TotalGovern_ครอง" localSheetId="21">#REF!</definedName>
    <definedName name="Q_07TotalGovern_ครอง" localSheetId="22">#REF!</definedName>
    <definedName name="Q_07TotalGovern_ครอง" localSheetId="4">#REF!</definedName>
    <definedName name="Q_07TotalGovern_ครอง" localSheetId="26">#REF!</definedName>
    <definedName name="Q_07TotalGovern_ครอง" localSheetId="25">#REF!</definedName>
    <definedName name="Q_07TotalGovern_ครอง" localSheetId="24">#REF!</definedName>
    <definedName name="Q_07TotalGovern_ครอง">#REF!</definedName>
    <definedName name="s" localSheetId="23">#REF!,#REF!</definedName>
    <definedName name="s" localSheetId="18">#REF!,#REF!</definedName>
    <definedName name="s" localSheetId="20">#REF!,#REF!</definedName>
    <definedName name="s" localSheetId="15">#REF!,#REF!</definedName>
    <definedName name="s" localSheetId="17">#REF!,#REF!</definedName>
    <definedName name="s" localSheetId="16">#REF!,#REF!</definedName>
    <definedName name="s" localSheetId="11">#REF!,#REF!</definedName>
    <definedName name="s" localSheetId="0">#REF!,#REF!</definedName>
    <definedName name="s" localSheetId="3">#REF!,#REF!</definedName>
    <definedName name="s" localSheetId="5">#REF!,#REF!</definedName>
    <definedName name="s" localSheetId="19">#REF!,#REF!</definedName>
    <definedName name="s" localSheetId="1">#REF!,#REF!</definedName>
    <definedName name="s" localSheetId="6">#REF!,#REF!</definedName>
    <definedName name="s" localSheetId="7">#REF!,#REF!</definedName>
    <definedName name="s" localSheetId="8">#REF!,#REF!</definedName>
    <definedName name="s" localSheetId="9">#REF!,#REF!</definedName>
    <definedName name="s" localSheetId="10">#REF!,#REF!</definedName>
    <definedName name="s" localSheetId="13">#REF!,#REF!</definedName>
    <definedName name="s" localSheetId="14">#REF!,#REF!</definedName>
    <definedName name="s" localSheetId="12">#REF!,#REF!</definedName>
    <definedName name="s" localSheetId="21">#REF!,#REF!</definedName>
    <definedName name="s" localSheetId="22">#REF!,#REF!</definedName>
    <definedName name="s" localSheetId="4">#REF!,#REF!</definedName>
    <definedName name="s" localSheetId="26">#REF!,#REF!</definedName>
    <definedName name="s" localSheetId="25">#REF!,#REF!</definedName>
    <definedName name="s" localSheetId="24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23">#REF!,#REF!</definedName>
    <definedName name="sss" localSheetId="18">#REF!,#REF!</definedName>
    <definedName name="sss" localSheetId="20">#REF!,#REF!</definedName>
    <definedName name="sss" localSheetId="15">#REF!,#REF!</definedName>
    <definedName name="sss" localSheetId="17">#REF!,#REF!</definedName>
    <definedName name="sss" localSheetId="16">#REF!,#REF!</definedName>
    <definedName name="sss" localSheetId="11">#REF!,#REF!</definedName>
    <definedName name="sss" localSheetId="0">#REF!,#REF!</definedName>
    <definedName name="sss" localSheetId="3">#REF!,#REF!</definedName>
    <definedName name="sss" localSheetId="5">#REF!,#REF!</definedName>
    <definedName name="sss" localSheetId="19">#REF!,#REF!</definedName>
    <definedName name="sss" localSheetId="1">#REF!,#REF!</definedName>
    <definedName name="sss" localSheetId="6">#REF!,#REF!</definedName>
    <definedName name="sss" localSheetId="7">#REF!,#REF!</definedName>
    <definedName name="sss" localSheetId="8">#REF!,#REF!</definedName>
    <definedName name="sss" localSheetId="9">#REF!,#REF!</definedName>
    <definedName name="sss" localSheetId="10">#REF!,#REF!</definedName>
    <definedName name="sss" localSheetId="13">#REF!,#REF!</definedName>
    <definedName name="sss" localSheetId="14">#REF!,#REF!</definedName>
    <definedName name="sss" localSheetId="12">#REF!,#REF!</definedName>
    <definedName name="sss" localSheetId="21">#REF!,#REF!</definedName>
    <definedName name="sss" localSheetId="22">#REF!,#REF!</definedName>
    <definedName name="sss" localSheetId="4">#REF!,#REF!</definedName>
    <definedName name="sss" localSheetId="26">#REF!,#REF!</definedName>
    <definedName name="sss" localSheetId="25">#REF!,#REF!</definedName>
    <definedName name="sss" localSheetId="24">#REF!,#REF!</definedName>
    <definedName name="sss">#REF!,#REF!</definedName>
    <definedName name="ssss" localSheetId="23">#REF!,#REF!</definedName>
    <definedName name="ssss" localSheetId="18">#REF!,#REF!</definedName>
    <definedName name="ssss" localSheetId="20">#REF!,#REF!</definedName>
    <definedName name="ssss" localSheetId="15">#REF!,#REF!</definedName>
    <definedName name="ssss" localSheetId="17">#REF!,#REF!</definedName>
    <definedName name="ssss" localSheetId="16">#REF!,#REF!</definedName>
    <definedName name="ssss" localSheetId="11">#REF!,#REF!</definedName>
    <definedName name="ssss" localSheetId="0">#REF!,#REF!</definedName>
    <definedName name="ssss" localSheetId="3">#REF!,#REF!</definedName>
    <definedName name="ssss" localSheetId="5">#REF!,#REF!</definedName>
    <definedName name="ssss" localSheetId="19">#REF!,#REF!</definedName>
    <definedName name="ssss" localSheetId="1">#REF!,#REF!</definedName>
    <definedName name="ssss" localSheetId="6">#REF!,#REF!</definedName>
    <definedName name="ssss" localSheetId="7">#REF!,#REF!</definedName>
    <definedName name="ssss" localSheetId="8">#REF!,#REF!</definedName>
    <definedName name="ssss" localSheetId="9">#REF!,#REF!</definedName>
    <definedName name="ssss" localSheetId="10">#REF!,#REF!</definedName>
    <definedName name="ssss" localSheetId="13">#REF!,#REF!</definedName>
    <definedName name="ssss" localSheetId="14">#REF!,#REF!</definedName>
    <definedName name="ssss" localSheetId="12">#REF!,#REF!</definedName>
    <definedName name="ssss" localSheetId="21">#REF!,#REF!</definedName>
    <definedName name="ssss" localSheetId="22">#REF!,#REF!</definedName>
    <definedName name="ssss" localSheetId="4">#REF!,#REF!</definedName>
    <definedName name="ssss" localSheetId="26">#REF!,#REF!</definedName>
    <definedName name="ssss" localSheetId="25">#REF!,#REF!</definedName>
    <definedName name="ssss" localSheetId="24">#REF!,#REF!</definedName>
    <definedName name="ssss">#REF!,#REF!</definedName>
    <definedName name="sum" localSheetId="23">#REF!</definedName>
    <definedName name="sum" localSheetId="18">#REF!</definedName>
    <definedName name="sum" localSheetId="20">#REF!</definedName>
    <definedName name="sum" localSheetId="15">#REF!</definedName>
    <definedName name="sum" localSheetId="17">#REF!</definedName>
    <definedName name="sum" localSheetId="16">#REF!</definedName>
    <definedName name="sum" localSheetId="11">#REF!</definedName>
    <definedName name="sum" localSheetId="0">#REF!</definedName>
    <definedName name="sum" localSheetId="3">#REF!</definedName>
    <definedName name="sum" localSheetId="5">#REF!</definedName>
    <definedName name="sum" localSheetId="19">#REF!</definedName>
    <definedName name="sum" localSheetId="1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10">#REF!</definedName>
    <definedName name="sum" localSheetId="13">#REF!</definedName>
    <definedName name="sum" localSheetId="14">#REF!</definedName>
    <definedName name="sum" localSheetId="12">#REF!</definedName>
    <definedName name="sum" localSheetId="21">#REF!</definedName>
    <definedName name="sum" localSheetId="22">#REF!</definedName>
    <definedName name="sum" localSheetId="4">#REF!</definedName>
    <definedName name="sum" localSheetId="26">#REF!</definedName>
    <definedName name="sum" localSheetId="25">#REF!</definedName>
    <definedName name="sum" localSheetId="24">#REF!</definedName>
    <definedName name="sum">#REF!</definedName>
    <definedName name="sum_1000up" localSheetId="23">#REF!,#REF!</definedName>
    <definedName name="sum_1000up" localSheetId="18">#REF!,#REF!</definedName>
    <definedName name="sum_1000up" localSheetId="20">#REF!,#REF!</definedName>
    <definedName name="sum_1000up" localSheetId="15">#REF!,#REF!</definedName>
    <definedName name="sum_1000up" localSheetId="17">#REF!,#REF!</definedName>
    <definedName name="sum_1000up" localSheetId="16">#REF!,#REF!</definedName>
    <definedName name="sum_1000up" localSheetId="11">#REF!,#REF!</definedName>
    <definedName name="sum_1000up" localSheetId="0">#REF!,#REF!</definedName>
    <definedName name="sum_1000up" localSheetId="3">#REF!,#REF!</definedName>
    <definedName name="sum_1000up" localSheetId="5">#REF!,#REF!</definedName>
    <definedName name="sum_1000up" localSheetId="19">#REF!,#REF!</definedName>
    <definedName name="sum_1000up" localSheetId="1">#REF!,#REF!</definedName>
    <definedName name="sum_1000up" localSheetId="6">#REF!,#REF!</definedName>
    <definedName name="sum_1000up" localSheetId="7">#REF!,#REF!</definedName>
    <definedName name="sum_1000up" localSheetId="8">#REF!,#REF!</definedName>
    <definedName name="sum_1000up" localSheetId="9">#REF!,#REF!</definedName>
    <definedName name="sum_1000up" localSheetId="10">#REF!,#REF!</definedName>
    <definedName name="sum_1000up" localSheetId="13">#REF!,#REF!</definedName>
    <definedName name="sum_1000up" localSheetId="14">#REF!,#REF!</definedName>
    <definedName name="sum_1000up" localSheetId="12">#REF!,#REF!</definedName>
    <definedName name="sum_1000up" localSheetId="21">#REF!,#REF!</definedName>
    <definedName name="sum_1000up" localSheetId="22">#REF!,#REF!</definedName>
    <definedName name="sum_1000up" localSheetId="4">#REF!,#REF!</definedName>
    <definedName name="sum_1000up" localSheetId="26">#REF!,#REF!</definedName>
    <definedName name="sum_1000up" localSheetId="25">#REF!,#REF!</definedName>
    <definedName name="sum_1000up" localSheetId="24">#REF!,#REF!</definedName>
    <definedName name="sum_1000up">#REF!,#REF!</definedName>
    <definedName name="test" localSheetId="23">#REF!</definedName>
    <definedName name="test" localSheetId="18">#REF!</definedName>
    <definedName name="test" localSheetId="20">#REF!</definedName>
    <definedName name="test" localSheetId="15">#REF!</definedName>
    <definedName name="test" localSheetId="17">#REF!</definedName>
    <definedName name="test" localSheetId="16">#REF!</definedName>
    <definedName name="test" localSheetId="11">#REF!</definedName>
    <definedName name="test" localSheetId="0">#REF!</definedName>
    <definedName name="test" localSheetId="3">#REF!</definedName>
    <definedName name="test" localSheetId="5">#REF!</definedName>
    <definedName name="test" localSheetId="19">#REF!</definedName>
    <definedName name="test" localSheetId="1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3">#REF!</definedName>
    <definedName name="test" localSheetId="14">#REF!</definedName>
    <definedName name="test" localSheetId="12">#REF!</definedName>
    <definedName name="test" localSheetId="21">#REF!</definedName>
    <definedName name="test" localSheetId="22">#REF!</definedName>
    <definedName name="test" localSheetId="4">#REF!</definedName>
    <definedName name="test" localSheetId="26">#REF!</definedName>
    <definedName name="test" localSheetId="25">#REF!</definedName>
    <definedName name="test" localSheetId="24">#REF!</definedName>
    <definedName name="test">#REF!</definedName>
    <definedName name="ก่อสร้าง" localSheetId="23">#REF!</definedName>
    <definedName name="ก่อสร้าง" localSheetId="18">#REF!</definedName>
    <definedName name="ก่อสร้าง" localSheetId="20">#REF!</definedName>
    <definedName name="ก่อสร้าง" localSheetId="15">#REF!</definedName>
    <definedName name="ก่อสร้าง" localSheetId="17">#REF!</definedName>
    <definedName name="ก่อสร้าง" localSheetId="16">#REF!</definedName>
    <definedName name="ก่อสร้าง" localSheetId="11">#REF!</definedName>
    <definedName name="ก่อสร้าง" localSheetId="0">#REF!</definedName>
    <definedName name="ก่อสร้าง" localSheetId="3">#REF!</definedName>
    <definedName name="ก่อสร้าง" localSheetId="5">#REF!</definedName>
    <definedName name="ก่อสร้าง" localSheetId="19">#REF!</definedName>
    <definedName name="ก่อสร้าง" localSheetId="1">#REF!</definedName>
    <definedName name="ก่อสร้าง" localSheetId="6">#REF!</definedName>
    <definedName name="ก่อสร้าง" localSheetId="7">#REF!</definedName>
    <definedName name="ก่อสร้าง" localSheetId="8">#REF!</definedName>
    <definedName name="ก่อสร้าง" localSheetId="9">#REF!</definedName>
    <definedName name="ก่อสร้าง" localSheetId="10">#REF!</definedName>
    <definedName name="ก่อสร้าง" localSheetId="13">#REF!</definedName>
    <definedName name="ก่อสร้าง" localSheetId="14">#REF!</definedName>
    <definedName name="ก่อสร้าง" localSheetId="12">#REF!</definedName>
    <definedName name="ก่อสร้าง" localSheetId="21">#REF!</definedName>
    <definedName name="ก่อสร้าง" localSheetId="22">#REF!</definedName>
    <definedName name="ก่อสร้าง" localSheetId="4">#REF!</definedName>
    <definedName name="ก่อสร้าง" localSheetId="26">#REF!</definedName>
    <definedName name="ก่อสร้าง" localSheetId="25">#REF!</definedName>
    <definedName name="ก่อสร้าง" localSheetId="24">#REF!</definedName>
    <definedName name="ก่อสร้าง">#REF!</definedName>
    <definedName name="การ" localSheetId="23">#REF!</definedName>
    <definedName name="การ" localSheetId="18">#REF!</definedName>
    <definedName name="การ" localSheetId="20">#REF!</definedName>
    <definedName name="การ" localSheetId="15">#REF!</definedName>
    <definedName name="การ" localSheetId="17">#REF!</definedName>
    <definedName name="การ" localSheetId="16">#REF!</definedName>
    <definedName name="การ" localSheetId="11">#REF!</definedName>
    <definedName name="การ" localSheetId="0">#REF!</definedName>
    <definedName name="การ" localSheetId="3">#REF!</definedName>
    <definedName name="การ" localSheetId="5">#REF!</definedName>
    <definedName name="การ" localSheetId="19">#REF!</definedName>
    <definedName name="การ" localSheetId="1">#REF!</definedName>
    <definedName name="การ" localSheetId="6">#REF!</definedName>
    <definedName name="การ" localSheetId="7">#REF!</definedName>
    <definedName name="การ" localSheetId="8">#REF!</definedName>
    <definedName name="การ" localSheetId="9">#REF!</definedName>
    <definedName name="การ" localSheetId="10">#REF!</definedName>
    <definedName name="การ" localSheetId="13">#REF!</definedName>
    <definedName name="การ" localSheetId="14">#REF!</definedName>
    <definedName name="การ" localSheetId="12">#REF!</definedName>
    <definedName name="การ" localSheetId="21">#REF!</definedName>
    <definedName name="การ" localSheetId="22">#REF!</definedName>
    <definedName name="การ" localSheetId="4">#REF!</definedName>
    <definedName name="การ" localSheetId="26">#REF!</definedName>
    <definedName name="การ" localSheetId="25">#REF!</definedName>
    <definedName name="การ" localSheetId="24">#REF!</definedName>
    <definedName name="การ">#REF!</definedName>
    <definedName name="ครุภัณฑ์" localSheetId="23">#REF!</definedName>
    <definedName name="ครุภัณฑ์" localSheetId="18">#REF!</definedName>
    <definedName name="ครุภัณฑ์" localSheetId="20">#REF!</definedName>
    <definedName name="ครุภัณฑ์" localSheetId="15">#REF!</definedName>
    <definedName name="ครุภัณฑ์" localSheetId="17">#REF!</definedName>
    <definedName name="ครุภัณฑ์" localSheetId="16">#REF!</definedName>
    <definedName name="ครุภัณฑ์" localSheetId="11">#REF!</definedName>
    <definedName name="ครุภัณฑ์" localSheetId="0">#REF!</definedName>
    <definedName name="ครุภัณฑ์" localSheetId="3">#REF!</definedName>
    <definedName name="ครุภัณฑ์" localSheetId="5">#REF!</definedName>
    <definedName name="ครุภัณฑ์" localSheetId="19">#REF!</definedName>
    <definedName name="ครุภัณฑ์" localSheetId="1">#REF!</definedName>
    <definedName name="ครุภัณฑ์" localSheetId="6">#REF!</definedName>
    <definedName name="ครุภัณฑ์" localSheetId="7">#REF!</definedName>
    <definedName name="ครุภัณฑ์" localSheetId="8">#REF!</definedName>
    <definedName name="ครุภัณฑ์" localSheetId="9">#REF!</definedName>
    <definedName name="ครุภัณฑ์" localSheetId="10">#REF!</definedName>
    <definedName name="ครุภัณฑ์" localSheetId="13">#REF!</definedName>
    <definedName name="ครุภัณฑ์" localSheetId="14">#REF!</definedName>
    <definedName name="ครุภัณฑ์" localSheetId="12">#REF!</definedName>
    <definedName name="ครุภัณฑ์" localSheetId="21">#REF!</definedName>
    <definedName name="ครุภัณฑ์" localSheetId="22">#REF!</definedName>
    <definedName name="ครุภัณฑ์" localSheetId="4">#REF!</definedName>
    <definedName name="ครุภัณฑ์" localSheetId="26">#REF!</definedName>
    <definedName name="ครุภัณฑ์" localSheetId="25">#REF!</definedName>
    <definedName name="ครุภัณฑ์" localSheetId="24">#REF!</definedName>
    <definedName name="ครุภัณฑ์">#REF!</definedName>
    <definedName name="ครุภัณฑ์3" localSheetId="23">#REF!</definedName>
    <definedName name="ครุภัณฑ์3" localSheetId="18">#REF!</definedName>
    <definedName name="ครุภัณฑ์3" localSheetId="20">#REF!</definedName>
    <definedName name="ครุภัณฑ์3" localSheetId="15">#REF!</definedName>
    <definedName name="ครุภัณฑ์3" localSheetId="17">#REF!</definedName>
    <definedName name="ครุภัณฑ์3" localSheetId="16">#REF!</definedName>
    <definedName name="ครุภัณฑ์3" localSheetId="11">#REF!</definedName>
    <definedName name="ครุภัณฑ์3" localSheetId="0">#REF!</definedName>
    <definedName name="ครุภัณฑ์3" localSheetId="3">#REF!</definedName>
    <definedName name="ครุภัณฑ์3" localSheetId="5">#REF!</definedName>
    <definedName name="ครุภัณฑ์3" localSheetId="19">#REF!</definedName>
    <definedName name="ครุภัณฑ์3" localSheetId="1">#REF!</definedName>
    <definedName name="ครุภัณฑ์3" localSheetId="6">#REF!</definedName>
    <definedName name="ครุภัณฑ์3" localSheetId="7">#REF!</definedName>
    <definedName name="ครุภัณฑ์3" localSheetId="8">#REF!</definedName>
    <definedName name="ครุภัณฑ์3" localSheetId="9">#REF!</definedName>
    <definedName name="ครุภัณฑ์3" localSheetId="10">#REF!</definedName>
    <definedName name="ครุภัณฑ์3" localSheetId="13">#REF!</definedName>
    <definedName name="ครุภัณฑ์3" localSheetId="14">#REF!</definedName>
    <definedName name="ครุภัณฑ์3" localSheetId="12">#REF!</definedName>
    <definedName name="ครุภัณฑ์3" localSheetId="21">#REF!</definedName>
    <definedName name="ครุภัณฑ์3" localSheetId="22">#REF!</definedName>
    <definedName name="ครุภัณฑ์3" localSheetId="4">#REF!</definedName>
    <definedName name="ครุภัณฑ์3" localSheetId="26">#REF!</definedName>
    <definedName name="ครุภัณฑ์3" localSheetId="25">#REF!</definedName>
    <definedName name="ครุภัณฑ์3" localSheetId="24">#REF!</definedName>
    <definedName name="ครุภัณฑ์3">#REF!</definedName>
    <definedName name="ครุภัณฑ์แก้ไช" localSheetId="23">#REF!</definedName>
    <definedName name="ครุภัณฑ์แก้ไช" localSheetId="18">#REF!</definedName>
    <definedName name="ครุภัณฑ์แก้ไช" localSheetId="20">#REF!</definedName>
    <definedName name="ครุภัณฑ์แก้ไช" localSheetId="15">#REF!</definedName>
    <definedName name="ครุภัณฑ์แก้ไช" localSheetId="17">#REF!</definedName>
    <definedName name="ครุภัณฑ์แก้ไช" localSheetId="16">#REF!</definedName>
    <definedName name="ครุภัณฑ์แก้ไช" localSheetId="11">#REF!</definedName>
    <definedName name="ครุภัณฑ์แก้ไช" localSheetId="0">#REF!</definedName>
    <definedName name="ครุภัณฑ์แก้ไช" localSheetId="3">#REF!</definedName>
    <definedName name="ครุภัณฑ์แก้ไช" localSheetId="5">#REF!</definedName>
    <definedName name="ครุภัณฑ์แก้ไช" localSheetId="19">#REF!</definedName>
    <definedName name="ครุภัณฑ์แก้ไช" localSheetId="1">#REF!</definedName>
    <definedName name="ครุภัณฑ์แก้ไช" localSheetId="6">#REF!</definedName>
    <definedName name="ครุภัณฑ์แก้ไช" localSheetId="7">#REF!</definedName>
    <definedName name="ครุภัณฑ์แก้ไช" localSheetId="8">#REF!</definedName>
    <definedName name="ครุภัณฑ์แก้ไช" localSheetId="9">#REF!</definedName>
    <definedName name="ครุภัณฑ์แก้ไช" localSheetId="10">#REF!</definedName>
    <definedName name="ครุภัณฑ์แก้ไช" localSheetId="13">#REF!</definedName>
    <definedName name="ครุภัณฑ์แก้ไช" localSheetId="14">#REF!</definedName>
    <definedName name="ครุภัณฑ์แก้ไช" localSheetId="12">#REF!</definedName>
    <definedName name="ครุภัณฑ์แก้ไช" localSheetId="21">#REF!</definedName>
    <definedName name="ครุภัณฑ์แก้ไช" localSheetId="22">#REF!</definedName>
    <definedName name="ครุภัณฑ์แก้ไช" localSheetId="4">#REF!</definedName>
    <definedName name="ครุภัณฑ์แก้ไช" localSheetId="26">#REF!</definedName>
    <definedName name="ครุภัณฑ์แก้ไช" localSheetId="25">#REF!</definedName>
    <definedName name="ครุภัณฑ์แก้ไช" localSheetId="24">#REF!</definedName>
    <definedName name="ครุภัณฑ์แก้ไช">#REF!</definedName>
    <definedName name="ตชว" localSheetId="23">#REF!</definedName>
    <definedName name="ตชว" localSheetId="18">#REF!</definedName>
    <definedName name="ตชว" localSheetId="20">#REF!</definedName>
    <definedName name="ตชว" localSheetId="15">#REF!</definedName>
    <definedName name="ตชว" localSheetId="17">#REF!</definedName>
    <definedName name="ตชว" localSheetId="16">#REF!</definedName>
    <definedName name="ตชว" localSheetId="11">#REF!</definedName>
    <definedName name="ตชว" localSheetId="0">#REF!</definedName>
    <definedName name="ตชว" localSheetId="3">#REF!</definedName>
    <definedName name="ตชว" localSheetId="5">#REF!</definedName>
    <definedName name="ตชว" localSheetId="19">#REF!</definedName>
    <definedName name="ตชว" localSheetId="1">#REF!</definedName>
    <definedName name="ตชว" localSheetId="6">#REF!</definedName>
    <definedName name="ตชว" localSheetId="7">#REF!</definedName>
    <definedName name="ตชว" localSheetId="8">#REF!</definedName>
    <definedName name="ตชว" localSheetId="9">#REF!</definedName>
    <definedName name="ตชว" localSheetId="10">#REF!</definedName>
    <definedName name="ตชว" localSheetId="13">#REF!</definedName>
    <definedName name="ตชว" localSheetId="14">#REF!</definedName>
    <definedName name="ตชว" localSheetId="12">#REF!</definedName>
    <definedName name="ตชว" localSheetId="21">#REF!</definedName>
    <definedName name="ตชว" localSheetId="22">#REF!</definedName>
    <definedName name="ตชว" localSheetId="4">#REF!</definedName>
    <definedName name="ตชว" localSheetId="26">#REF!</definedName>
    <definedName name="ตชว" localSheetId="25">#REF!</definedName>
    <definedName name="ตชว" localSheetId="24">#REF!</definedName>
    <definedName name="ตชว">#REF!</definedName>
    <definedName name="แผนงานจัดการศึกษาระดับอุดมศึกษา" localSheetId="23">[2]ศูนย์สัตวศาสตร์ฯ!#REF!</definedName>
    <definedName name="แผนงานจัดการศึกษาระดับอุดมศึกษา" localSheetId="18">[2]ศูนย์สัตวศาสตร์ฯ!#REF!</definedName>
    <definedName name="แผนงานจัดการศึกษาระดับอุดมศึกษา" localSheetId="20">[2]ศูนย์สัตวศาสตร์ฯ!#REF!</definedName>
    <definedName name="แผนงานจัดการศึกษาระดับอุดมศึกษา" localSheetId="15">[2]ศูนย์สัตวศาสตร์ฯ!#REF!</definedName>
    <definedName name="แผนงานจัดการศึกษาระดับอุดมศึกษา" localSheetId="17">[2]ศูนย์สัตวศาสตร์ฯ!#REF!</definedName>
    <definedName name="แผนงานจัดการศึกษาระดับอุดมศึกษา" localSheetId="16">[2]ศูนย์สัตวศาสตร์ฯ!#REF!</definedName>
    <definedName name="แผนงานจัดการศึกษาระดับอุดมศึกษา" localSheetId="11">[2]ศูนย์สัตวศาสตร์ฯ!#REF!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3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19">[2]ศูนย์สัตวศาสตร์ฯ!#REF!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 localSheetId="6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8">[2]ศูนย์สัตวศาสตร์ฯ!#REF!</definedName>
    <definedName name="แผนงานจัดการศึกษาระดับอุดมศึกษา" localSheetId="9">[2]ศูนย์สัตวศาสตร์ฯ!#REF!</definedName>
    <definedName name="แผนงานจัดการศึกษาระดับอุดมศึกษา" localSheetId="10">[2]ศูนย์สัตวศาสตร์ฯ!#REF!</definedName>
    <definedName name="แผนงานจัดการศึกษาระดับอุดมศึกษา" localSheetId="13">[2]ศูนย์สัตวศาสตร์ฯ!#REF!</definedName>
    <definedName name="แผนงานจัดการศึกษาระดับอุดมศึกษา" localSheetId="14">[2]ศูนย์สัตวศาสตร์ฯ!#REF!</definedName>
    <definedName name="แผนงานจัดการศึกษาระดับอุดมศึกษา" localSheetId="12">[2]ศูนย์สัตวศาสตร์ฯ!#REF!</definedName>
    <definedName name="แผนงานจัดการศึกษาระดับอุดมศึกษา" localSheetId="21">[2]ศูนย์สัตวศาสตร์ฯ!#REF!</definedName>
    <definedName name="แผนงานจัดการศึกษาระดับอุดมศึกษา" localSheetId="22">[2]ศูนย์สัตวศาสตร์ฯ!#REF!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26">[2]ศูนย์สัตวศาสตร์ฯ!#REF!</definedName>
    <definedName name="แผนงานจัดการศึกษาระดับอุดมศึกษา" localSheetId="25">[2]ศูนย์สัตวศาสตร์ฯ!#REF!</definedName>
    <definedName name="แผนงานจัดการศึกษาระดับอุดมศึกษา" localSheetId="24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 localSheetId="23">#REF!</definedName>
    <definedName name="ฟฟฟ" localSheetId="18">#REF!</definedName>
    <definedName name="ฟฟฟ" localSheetId="20">#REF!</definedName>
    <definedName name="ฟฟฟ" localSheetId="15">#REF!</definedName>
    <definedName name="ฟฟฟ" localSheetId="17">#REF!</definedName>
    <definedName name="ฟฟฟ" localSheetId="16">#REF!</definedName>
    <definedName name="ฟฟฟ" localSheetId="11">#REF!</definedName>
    <definedName name="ฟฟฟ" localSheetId="0">#REF!</definedName>
    <definedName name="ฟฟฟ" localSheetId="3">#REF!</definedName>
    <definedName name="ฟฟฟ" localSheetId="5">#REF!</definedName>
    <definedName name="ฟฟฟ" localSheetId="19">#REF!</definedName>
    <definedName name="ฟฟฟ" localSheetId="1">#REF!</definedName>
    <definedName name="ฟฟฟ" localSheetId="6">#REF!</definedName>
    <definedName name="ฟฟฟ" localSheetId="7">#REF!</definedName>
    <definedName name="ฟฟฟ" localSheetId="8">#REF!</definedName>
    <definedName name="ฟฟฟ" localSheetId="9">#REF!</definedName>
    <definedName name="ฟฟฟ" localSheetId="10">#REF!</definedName>
    <definedName name="ฟฟฟ" localSheetId="13">#REF!</definedName>
    <definedName name="ฟฟฟ" localSheetId="14">#REF!</definedName>
    <definedName name="ฟฟฟ" localSheetId="12">#REF!</definedName>
    <definedName name="ฟฟฟ" localSheetId="21">#REF!</definedName>
    <definedName name="ฟฟฟ" localSheetId="22">#REF!</definedName>
    <definedName name="ฟฟฟ" localSheetId="4">#REF!</definedName>
    <definedName name="ฟฟฟ" localSheetId="26">#REF!</definedName>
    <definedName name="ฟฟฟ" localSheetId="25">#REF!</definedName>
    <definedName name="ฟฟฟ" localSheetId="24">#REF!</definedName>
    <definedName name="ฟฟ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6" l="1"/>
  <c r="H7" i="56"/>
  <c r="I7" i="56"/>
  <c r="J7" i="56"/>
  <c r="K7" i="56"/>
  <c r="L7" i="56"/>
  <c r="M7" i="56"/>
  <c r="N7" i="56"/>
  <c r="O7" i="56"/>
  <c r="P7" i="56"/>
  <c r="Q7" i="56"/>
  <c r="R7" i="56"/>
  <c r="S7" i="56"/>
  <c r="F7" i="56"/>
  <c r="F19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7" i="54"/>
  <c r="H7" i="54"/>
  <c r="I7" i="54"/>
  <c r="J7" i="54"/>
  <c r="K7" i="54"/>
  <c r="L7" i="54"/>
  <c r="M7" i="54"/>
  <c r="N7" i="54"/>
  <c r="O7" i="54"/>
  <c r="P7" i="54"/>
  <c r="Q7" i="54"/>
  <c r="R7" i="54"/>
  <c r="S7" i="54"/>
  <c r="F7" i="54"/>
  <c r="G24" i="54"/>
  <c r="H24" i="54"/>
  <c r="I24" i="54"/>
  <c r="J24" i="54"/>
  <c r="K24" i="54"/>
  <c r="L24" i="54"/>
  <c r="M24" i="54"/>
  <c r="N24" i="54"/>
  <c r="O24" i="54"/>
  <c r="P24" i="54"/>
  <c r="Q24" i="54"/>
  <c r="R24" i="54"/>
  <c r="S24" i="54"/>
  <c r="F24" i="54"/>
  <c r="F26" i="54"/>
  <c r="F27" i="54"/>
  <c r="F28" i="54"/>
  <c r="F29" i="54"/>
  <c r="F25" i="54"/>
  <c r="G53" i="53"/>
  <c r="H53" i="53"/>
  <c r="I53" i="53"/>
  <c r="J53" i="53"/>
  <c r="K53" i="53"/>
  <c r="L53" i="53"/>
  <c r="M53" i="53"/>
  <c r="N53" i="53"/>
  <c r="O53" i="53"/>
  <c r="P53" i="53"/>
  <c r="Q53" i="53"/>
  <c r="R53" i="53"/>
  <c r="S53" i="53"/>
  <c r="F53" i="53"/>
  <c r="F55" i="53"/>
  <c r="F56" i="53"/>
  <c r="F57" i="53"/>
  <c r="F58" i="53"/>
  <c r="F54" i="53"/>
  <c r="G7" i="50"/>
  <c r="H7" i="50"/>
  <c r="I7" i="50"/>
  <c r="J7" i="50"/>
  <c r="K7" i="50"/>
  <c r="L7" i="50"/>
  <c r="M7" i="50"/>
  <c r="N7" i="50"/>
  <c r="O7" i="50"/>
  <c r="P7" i="50"/>
  <c r="Q7" i="50"/>
  <c r="R7" i="50"/>
  <c r="S7" i="50"/>
  <c r="F7" i="50"/>
  <c r="G46" i="50"/>
  <c r="H46" i="50"/>
  <c r="I46" i="50"/>
  <c r="J46" i="50"/>
  <c r="K46" i="50"/>
  <c r="L46" i="50"/>
  <c r="M46" i="50"/>
  <c r="N46" i="50"/>
  <c r="O46" i="50"/>
  <c r="P46" i="50"/>
  <c r="Q46" i="50"/>
  <c r="R46" i="50"/>
  <c r="S46" i="50"/>
  <c r="F48" i="50"/>
  <c r="F49" i="50"/>
  <c r="F50" i="50"/>
  <c r="F46" i="50" s="1"/>
  <c r="F51" i="50"/>
  <c r="F52" i="50"/>
  <c r="F53" i="50"/>
  <c r="F47" i="50"/>
  <c r="T46" i="50"/>
  <c r="G7" i="52"/>
  <c r="H7" i="52"/>
  <c r="I7" i="52"/>
  <c r="J7" i="52"/>
  <c r="K7" i="52"/>
  <c r="L7" i="52"/>
  <c r="M7" i="52"/>
  <c r="N7" i="52"/>
  <c r="O7" i="52"/>
  <c r="P7" i="52"/>
  <c r="Q7" i="52"/>
  <c r="R7" i="52"/>
  <c r="S7" i="52"/>
  <c r="F7" i="52"/>
  <c r="G18" i="52"/>
  <c r="H18" i="52"/>
  <c r="I18" i="52"/>
  <c r="J18" i="52"/>
  <c r="K18" i="52"/>
  <c r="L18" i="52"/>
  <c r="M18" i="52"/>
  <c r="N18" i="52"/>
  <c r="O18" i="52"/>
  <c r="P18" i="52"/>
  <c r="Q18" i="52"/>
  <c r="R18" i="52"/>
  <c r="S18" i="52"/>
  <c r="F20" i="52"/>
  <c r="F21" i="52"/>
  <c r="F22" i="52"/>
  <c r="F19" i="52"/>
  <c r="T18" i="5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F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F18" i="12"/>
  <c r="F19" i="12"/>
  <c r="T18" i="12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F7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F34" i="13"/>
  <c r="F35" i="13"/>
  <c r="F36" i="13"/>
  <c r="F37" i="13"/>
  <c r="F38" i="13"/>
  <c r="F39" i="13"/>
  <c r="F40" i="13"/>
  <c r="F41" i="13"/>
  <c r="F32" i="13" s="1"/>
  <c r="F33" i="13"/>
  <c r="I9" i="10"/>
  <c r="I7" i="10" s="1"/>
  <c r="G7" i="10"/>
  <c r="H7" i="10"/>
  <c r="J7" i="10"/>
  <c r="K7" i="10"/>
  <c r="L7" i="10"/>
  <c r="M7" i="10"/>
  <c r="N7" i="10"/>
  <c r="O7" i="10"/>
  <c r="P7" i="10"/>
  <c r="Q7" i="10"/>
  <c r="R7" i="10"/>
  <c r="F7" i="10"/>
  <c r="G28" i="10"/>
  <c r="F28" i="10"/>
  <c r="F30" i="10"/>
  <c r="F29" i="10"/>
  <c r="F12" i="54"/>
  <c r="F11" i="54"/>
  <c r="F34" i="53"/>
  <c r="F35" i="53"/>
  <c r="F36" i="53"/>
  <c r="F37" i="53"/>
  <c r="F38" i="53"/>
  <c r="F39" i="53"/>
  <c r="F40" i="53"/>
  <c r="F41" i="53"/>
  <c r="F42" i="53"/>
  <c r="F43" i="53"/>
  <c r="F44" i="53"/>
  <c r="F33" i="53"/>
  <c r="G33" i="53" s="1"/>
  <c r="F12" i="53"/>
  <c r="G26" i="9"/>
  <c r="F26" i="9"/>
  <c r="F28" i="9"/>
  <c r="F29" i="9"/>
  <c r="F30" i="9"/>
  <c r="F13" i="77"/>
  <c r="F12" i="77"/>
  <c r="F11" i="77"/>
  <c r="F10" i="77"/>
  <c r="Q9" i="77"/>
  <c r="P9" i="77"/>
  <c r="O9" i="77"/>
  <c r="N9" i="77"/>
  <c r="M9" i="77"/>
  <c r="L9" i="77"/>
  <c r="K9" i="77"/>
  <c r="J9" i="77"/>
  <c r="I9" i="77"/>
  <c r="S9" i="77" s="1"/>
  <c r="H9" i="77"/>
  <c r="R9" i="77" s="1"/>
  <c r="G9" i="77"/>
  <c r="X7" i="77"/>
  <c r="Z7" i="77" s="1"/>
  <c r="Q7" i="77"/>
  <c r="P7" i="77"/>
  <c r="O7" i="77"/>
  <c r="N7" i="77"/>
  <c r="M7" i="77"/>
  <c r="L7" i="77"/>
  <c r="K7" i="77"/>
  <c r="S7" i="77" s="1"/>
  <c r="J7" i="77"/>
  <c r="I7" i="77"/>
  <c r="H7" i="77"/>
  <c r="R7" i="77" s="1"/>
  <c r="G7" i="77"/>
  <c r="F11" i="76"/>
  <c r="F12" i="76"/>
  <c r="F13" i="76"/>
  <c r="F10" i="76"/>
  <c r="F9" i="76" s="1"/>
  <c r="F7" i="76" s="1"/>
  <c r="Q9" i="76"/>
  <c r="P9" i="76"/>
  <c r="O9" i="76"/>
  <c r="N9" i="76"/>
  <c r="M9" i="76"/>
  <c r="L9" i="76"/>
  <c r="K9" i="76"/>
  <c r="J9" i="76"/>
  <c r="I9" i="76"/>
  <c r="S9" i="76" s="1"/>
  <c r="H9" i="76"/>
  <c r="R9" i="76" s="1"/>
  <c r="G9" i="76"/>
  <c r="X7" i="76"/>
  <c r="Z7" i="76" s="1"/>
  <c r="Q7" i="76"/>
  <c r="P7" i="76"/>
  <c r="O7" i="76"/>
  <c r="N7" i="76"/>
  <c r="M7" i="76"/>
  <c r="L7" i="76"/>
  <c r="K7" i="76"/>
  <c r="J7" i="76"/>
  <c r="I7" i="76"/>
  <c r="S7" i="76" s="1"/>
  <c r="H7" i="76"/>
  <c r="R7" i="76" s="1"/>
  <c r="G7" i="76"/>
  <c r="F10" i="75"/>
  <c r="Q9" i="75"/>
  <c r="P9" i="75"/>
  <c r="O9" i="75"/>
  <c r="N9" i="75"/>
  <c r="M9" i="75"/>
  <c r="L9" i="75"/>
  <c r="K9" i="75"/>
  <c r="J9" i="75"/>
  <c r="I9" i="75"/>
  <c r="S9" i="75" s="1"/>
  <c r="H9" i="75"/>
  <c r="R9" i="75" s="1"/>
  <c r="G9" i="75"/>
  <c r="F9" i="75"/>
  <c r="F7" i="75" s="1"/>
  <c r="X7" i="75"/>
  <c r="Z7" i="75" s="1"/>
  <c r="Q7" i="75"/>
  <c r="P7" i="75"/>
  <c r="O7" i="75"/>
  <c r="N7" i="75"/>
  <c r="M7" i="75"/>
  <c r="L7" i="75"/>
  <c r="K7" i="75"/>
  <c r="J7" i="75"/>
  <c r="I7" i="75"/>
  <c r="S7" i="75" s="1"/>
  <c r="H7" i="75"/>
  <c r="R7" i="75" s="1"/>
  <c r="G7" i="75"/>
  <c r="F11" i="61"/>
  <c r="F12" i="61"/>
  <c r="F13" i="61"/>
  <c r="F14" i="61"/>
  <c r="F15" i="61"/>
  <c r="F16" i="61"/>
  <c r="F17" i="61"/>
  <c r="F18" i="61"/>
  <c r="F19" i="61"/>
  <c r="F20" i="61"/>
  <c r="F21" i="61"/>
  <c r="F22" i="61"/>
  <c r="F10" i="61"/>
  <c r="F10" i="60"/>
  <c r="F14" i="74"/>
  <c r="F13" i="74"/>
  <c r="F12" i="74"/>
  <c r="U11" i="74"/>
  <c r="F11" i="74"/>
  <c r="F9" i="74" s="1"/>
  <c r="F7" i="74" s="1"/>
  <c r="F10" i="74"/>
  <c r="Q9" i="74"/>
  <c r="P9" i="74"/>
  <c r="O9" i="74"/>
  <c r="N9" i="74"/>
  <c r="M9" i="74"/>
  <c r="L9" i="74"/>
  <c r="K9" i="74"/>
  <c r="J9" i="74"/>
  <c r="I9" i="74"/>
  <c r="S9" i="74" s="1"/>
  <c r="H9" i="74"/>
  <c r="R9" i="74" s="1"/>
  <c r="G9" i="74"/>
  <c r="X7" i="74"/>
  <c r="Z7" i="74" s="1"/>
  <c r="R7" i="74"/>
  <c r="Q7" i="74"/>
  <c r="P7" i="74"/>
  <c r="O7" i="74"/>
  <c r="N7" i="74"/>
  <c r="M7" i="74"/>
  <c r="L7" i="74"/>
  <c r="K7" i="74"/>
  <c r="J7" i="74"/>
  <c r="I7" i="74"/>
  <c r="S7" i="74" s="1"/>
  <c r="H7" i="74"/>
  <c r="G7" i="74"/>
  <c r="F11" i="59"/>
  <c r="F12" i="59"/>
  <c r="F13" i="59"/>
  <c r="F14" i="59"/>
  <c r="F10" i="59"/>
  <c r="F9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10" i="71"/>
  <c r="F19" i="73"/>
  <c r="F18" i="73"/>
  <c r="F17" i="73"/>
  <c r="F16" i="73"/>
  <c r="F15" i="73"/>
  <c r="F14" i="73"/>
  <c r="F13" i="73"/>
  <c r="F12" i="73"/>
  <c r="F11" i="73"/>
  <c r="F10" i="73"/>
  <c r="F9" i="73" s="1"/>
  <c r="F7" i="73" s="1"/>
  <c r="Q9" i="73"/>
  <c r="P9" i="73"/>
  <c r="P7" i="73" s="1"/>
  <c r="O9" i="73"/>
  <c r="O7" i="73" s="1"/>
  <c r="N9" i="73"/>
  <c r="M9" i="73"/>
  <c r="L9" i="73"/>
  <c r="L7" i="73" s="1"/>
  <c r="K9" i="73"/>
  <c r="K7" i="73" s="1"/>
  <c r="S7" i="73" s="1"/>
  <c r="J9" i="73"/>
  <c r="I9" i="73"/>
  <c r="S9" i="73" s="1"/>
  <c r="H9" i="73"/>
  <c r="H7" i="73" s="1"/>
  <c r="G9" i="73"/>
  <c r="G7" i="73" s="1"/>
  <c r="X7" i="73"/>
  <c r="Z7" i="73" s="1"/>
  <c r="Q7" i="73"/>
  <c r="N7" i="73"/>
  <c r="M7" i="73"/>
  <c r="J7" i="73"/>
  <c r="I7" i="73"/>
  <c r="F9" i="77" l="1"/>
  <c r="F7" i="77" s="1"/>
  <c r="F14" i="72"/>
  <c r="F15" i="72"/>
  <c r="F16" i="72"/>
  <c r="F17" i="72"/>
  <c r="F18" i="72"/>
  <c r="F19" i="72"/>
  <c r="F13" i="72" l="1"/>
  <c r="F12" i="72"/>
  <c r="F11" i="72"/>
  <c r="F10" i="72"/>
  <c r="Q9" i="72"/>
  <c r="Q7" i="72" s="1"/>
  <c r="P9" i="72"/>
  <c r="O9" i="72"/>
  <c r="O7" i="72" s="1"/>
  <c r="N9" i="72"/>
  <c r="M9" i="72"/>
  <c r="M7" i="72" s="1"/>
  <c r="L9" i="72"/>
  <c r="K9" i="72"/>
  <c r="K7" i="72" s="1"/>
  <c r="J9" i="72"/>
  <c r="I9" i="72"/>
  <c r="S9" i="72" s="1"/>
  <c r="H9" i="72"/>
  <c r="G9" i="72"/>
  <c r="G7" i="72" s="1"/>
  <c r="X7" i="72"/>
  <c r="Z7" i="72" s="1"/>
  <c r="P7" i="72"/>
  <c r="N7" i="72"/>
  <c r="L7" i="72"/>
  <c r="J7" i="72"/>
  <c r="H7" i="72"/>
  <c r="F11" i="58"/>
  <c r="F12" i="58"/>
  <c r="F13" i="58"/>
  <c r="F10" i="58"/>
  <c r="Q9" i="71"/>
  <c r="P9" i="71"/>
  <c r="P7" i="71" s="1"/>
  <c r="O9" i="71"/>
  <c r="O7" i="71" s="1"/>
  <c r="N9" i="71"/>
  <c r="M9" i="71"/>
  <c r="L9" i="71"/>
  <c r="L7" i="71" s="1"/>
  <c r="K9" i="71"/>
  <c r="K7" i="71" s="1"/>
  <c r="S7" i="71" s="1"/>
  <c r="J9" i="71"/>
  <c r="I9" i="71"/>
  <c r="S9" i="71" s="1"/>
  <c r="H9" i="71"/>
  <c r="H7" i="71" s="1"/>
  <c r="G9" i="71"/>
  <c r="G7" i="71" s="1"/>
  <c r="F7" i="71"/>
  <c r="X7" i="71"/>
  <c r="Z7" i="71" s="1"/>
  <c r="Q7" i="71"/>
  <c r="N7" i="71"/>
  <c r="M7" i="71"/>
  <c r="J7" i="71"/>
  <c r="I7" i="71"/>
  <c r="F11" i="57"/>
  <c r="F12" i="57"/>
  <c r="F13" i="57"/>
  <c r="F14" i="57"/>
  <c r="F15" i="57"/>
  <c r="F16" i="57"/>
  <c r="F17" i="57"/>
  <c r="F10" i="57"/>
  <c r="F10" i="55"/>
  <c r="G9" i="53"/>
  <c r="F11" i="53"/>
  <c r="F10" i="53"/>
  <c r="G7" i="48"/>
  <c r="H7" i="48"/>
  <c r="I7" i="48"/>
  <c r="J7" i="48"/>
  <c r="K7" i="48"/>
  <c r="L7" i="48"/>
  <c r="M7" i="48"/>
  <c r="N7" i="48"/>
  <c r="O7" i="48"/>
  <c r="P7" i="48"/>
  <c r="Q7" i="48"/>
  <c r="R7" i="48"/>
  <c r="S7" i="48"/>
  <c r="F7" i="48"/>
  <c r="F8" i="48"/>
  <c r="G68" i="48"/>
  <c r="F68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26" i="50"/>
  <c r="F11" i="9"/>
  <c r="F12" i="9"/>
  <c r="F13" i="9"/>
  <c r="F14" i="9"/>
  <c r="F15" i="9"/>
  <c r="F16" i="9"/>
  <c r="F10" i="9"/>
  <c r="F11" i="52"/>
  <c r="F12" i="52"/>
  <c r="F10" i="52"/>
  <c r="F11" i="12"/>
  <c r="F9" i="51"/>
  <c r="F19" i="13"/>
  <c r="F20" i="13"/>
  <c r="F21" i="13"/>
  <c r="F22" i="13"/>
  <c r="F23" i="13"/>
  <c r="G9" i="51"/>
  <c r="F11" i="51"/>
  <c r="F12" i="51"/>
  <c r="F13" i="51"/>
  <c r="F14" i="51"/>
  <c r="F15" i="51"/>
  <c r="F10" i="51"/>
  <c r="F14" i="10"/>
  <c r="F15" i="10"/>
  <c r="F16" i="10"/>
  <c r="F17" i="10"/>
  <c r="F18" i="10"/>
  <c r="F19" i="10"/>
  <c r="F20" i="10"/>
  <c r="F9" i="72" l="1"/>
  <c r="F7" i="72" s="1"/>
  <c r="I7" i="72"/>
  <c r="S7" i="72" s="1"/>
  <c r="G11" i="54" l="1"/>
  <c r="F10" i="54"/>
  <c r="G10" i="54" s="1"/>
  <c r="F27" i="9"/>
  <c r="G27" i="9" s="1"/>
  <c r="F11" i="56"/>
  <c r="G11" i="56" s="1"/>
  <c r="F12" i="56"/>
  <c r="F13" i="56"/>
  <c r="F14" i="56"/>
  <c r="G14" i="56" s="1"/>
  <c r="F15" i="56"/>
  <c r="G15" i="56" s="1"/>
  <c r="F16" i="56"/>
  <c r="G16" i="56" s="1"/>
  <c r="F17" i="56"/>
  <c r="G17" i="56" s="1"/>
  <c r="F20" i="56"/>
  <c r="G20" i="56" s="1"/>
  <c r="F10" i="56"/>
  <c r="G10" i="56" s="1"/>
  <c r="F11" i="48"/>
  <c r="G11" i="48" s="1"/>
  <c r="F12" i="48"/>
  <c r="G12" i="48" s="1"/>
  <c r="F13" i="48"/>
  <c r="G13" i="48" s="1"/>
  <c r="F14" i="48"/>
  <c r="G14" i="48" s="1"/>
  <c r="F15" i="48"/>
  <c r="G15" i="48" s="1"/>
  <c r="F16" i="48"/>
  <c r="G16" i="48" s="1"/>
  <c r="F17" i="48"/>
  <c r="G17" i="48" s="1"/>
  <c r="F18" i="48"/>
  <c r="G18" i="48" s="1"/>
  <c r="F19" i="48"/>
  <c r="G19" i="48" s="1"/>
  <c r="F20" i="48"/>
  <c r="G20" i="48" s="1"/>
  <c r="F21" i="48"/>
  <c r="G21" i="48" s="1"/>
  <c r="F22" i="48"/>
  <c r="G22" i="48" s="1"/>
  <c r="F10" i="48"/>
  <c r="F11" i="50"/>
  <c r="G11" i="50" s="1"/>
  <c r="F12" i="50"/>
  <c r="G12" i="50" s="1"/>
  <c r="F13" i="50"/>
  <c r="G13" i="50" s="1"/>
  <c r="F14" i="50"/>
  <c r="G14" i="50" s="1"/>
  <c r="F15" i="50"/>
  <c r="G15" i="50" s="1"/>
  <c r="F16" i="50"/>
  <c r="G16" i="50" s="1"/>
  <c r="F17" i="50"/>
  <c r="G17" i="50" s="1"/>
  <c r="F18" i="50"/>
  <c r="G18" i="50" s="1"/>
  <c r="F19" i="50"/>
  <c r="G19" i="50" s="1"/>
  <c r="F20" i="50"/>
  <c r="G20" i="50" s="1"/>
  <c r="F21" i="50"/>
  <c r="G21" i="50" s="1"/>
  <c r="F22" i="50"/>
  <c r="G22" i="50" s="1"/>
  <c r="F23" i="50"/>
  <c r="G23" i="50" s="1"/>
  <c r="F24" i="50"/>
  <c r="G24" i="50" s="1"/>
  <c r="F25" i="50"/>
  <c r="G25" i="50" s="1"/>
  <c r="G26" i="50"/>
  <c r="F10" i="50"/>
  <c r="F10" i="12"/>
  <c r="F10" i="13"/>
  <c r="F11" i="13"/>
  <c r="G11" i="13" s="1"/>
  <c r="F12" i="13"/>
  <c r="G12" i="13" s="1"/>
  <c r="F13" i="13"/>
  <c r="G13" i="13" s="1"/>
  <c r="F14" i="13"/>
  <c r="G14" i="13" s="1"/>
  <c r="F15" i="13"/>
  <c r="G15" i="13" s="1"/>
  <c r="F16" i="13"/>
  <c r="G16" i="13" s="1"/>
  <c r="F17" i="13"/>
  <c r="G17" i="13" s="1"/>
  <c r="F18" i="13"/>
  <c r="G18" i="13" s="1"/>
  <c r="F11" i="10"/>
  <c r="G11" i="10" s="1"/>
  <c r="F12" i="10"/>
  <c r="G12" i="10" s="1"/>
  <c r="F13" i="10"/>
  <c r="G13" i="10" s="1"/>
  <c r="F10" i="10"/>
  <c r="R9" i="10"/>
  <c r="I9" i="55"/>
  <c r="F9" i="55"/>
  <c r="G10" i="50" l="1"/>
  <c r="G9" i="50" s="1"/>
  <c r="F9" i="50"/>
  <c r="G10" i="12"/>
  <c r="G9" i="12" s="1"/>
  <c r="F9" i="12"/>
  <c r="F9" i="13"/>
  <c r="G10" i="13"/>
  <c r="G9" i="13" s="1"/>
  <c r="F9" i="10"/>
  <c r="G10" i="48"/>
  <c r="F9" i="48"/>
  <c r="G10" i="10"/>
  <c r="I9" i="52"/>
  <c r="N7" i="63" l="1"/>
  <c r="M7" i="63"/>
  <c r="N9" i="63"/>
  <c r="M9" i="63"/>
  <c r="D7" i="63"/>
  <c r="E7" i="63"/>
  <c r="F7" i="63"/>
  <c r="G7" i="63"/>
  <c r="H7" i="63"/>
  <c r="I7" i="63"/>
  <c r="J7" i="63"/>
  <c r="K7" i="63"/>
  <c r="L7" i="63"/>
  <c r="C7" i="63"/>
  <c r="D9" i="63"/>
  <c r="E9" i="63"/>
  <c r="F9" i="63"/>
  <c r="G9" i="63"/>
  <c r="H9" i="63"/>
  <c r="I9" i="63"/>
  <c r="J9" i="63"/>
  <c r="K9" i="63"/>
  <c r="L9" i="63"/>
  <c r="C9" i="63"/>
  <c r="D9" i="66"/>
  <c r="L9" i="66"/>
  <c r="L7" i="66" s="1"/>
  <c r="K9" i="66"/>
  <c r="J9" i="66"/>
  <c r="J7" i="66" s="1"/>
  <c r="I9" i="66"/>
  <c r="I7" i="66" s="1"/>
  <c r="H9" i="66"/>
  <c r="H7" i="66" s="1"/>
  <c r="G9" i="66"/>
  <c r="F9" i="66"/>
  <c r="F7" i="66" s="1"/>
  <c r="E9" i="66"/>
  <c r="E7" i="66" s="1"/>
  <c r="D7" i="66"/>
  <c r="C9" i="66"/>
  <c r="C7" i="66" s="1"/>
  <c r="K7" i="66"/>
  <c r="G7" i="66"/>
  <c r="H9" i="64"/>
  <c r="H7" i="64" s="1"/>
  <c r="F9" i="64"/>
  <c r="N9" i="64" s="1"/>
  <c r="D9" i="64"/>
  <c r="L9" i="64"/>
  <c r="L7" i="64" s="1"/>
  <c r="K9" i="64"/>
  <c r="J9" i="64"/>
  <c r="J7" i="64" s="1"/>
  <c r="I9" i="64"/>
  <c r="I7" i="64" s="1"/>
  <c r="G9" i="64"/>
  <c r="G7" i="64" s="1"/>
  <c r="E9" i="64"/>
  <c r="M9" i="64" s="1"/>
  <c r="C9" i="64"/>
  <c r="C7" i="64" s="1"/>
  <c r="U7" i="64"/>
  <c r="K7" i="64"/>
  <c r="U7" i="63"/>
  <c r="G9" i="61"/>
  <c r="G7" i="61" s="1"/>
  <c r="H9" i="61"/>
  <c r="H7" i="61" s="1"/>
  <c r="I9" i="61"/>
  <c r="J9" i="61"/>
  <c r="J7" i="61" s="1"/>
  <c r="K9" i="61"/>
  <c r="K7" i="61" s="1"/>
  <c r="L9" i="61"/>
  <c r="L7" i="61" s="1"/>
  <c r="M9" i="61"/>
  <c r="M7" i="61" s="1"/>
  <c r="N9" i="61"/>
  <c r="N7" i="61" s="1"/>
  <c r="O9" i="61"/>
  <c r="O7" i="61" s="1"/>
  <c r="P9" i="61"/>
  <c r="P7" i="61" s="1"/>
  <c r="Q9" i="61"/>
  <c r="Q7" i="61" s="1"/>
  <c r="F29" i="61"/>
  <c r="F28" i="61"/>
  <c r="F27" i="61"/>
  <c r="F26" i="61"/>
  <c r="F25" i="61"/>
  <c r="F9" i="61"/>
  <c r="X7" i="61"/>
  <c r="Z7" i="61" s="1"/>
  <c r="R9" i="60"/>
  <c r="K7" i="60"/>
  <c r="O7" i="60"/>
  <c r="H9" i="60"/>
  <c r="H7" i="60" s="1"/>
  <c r="R7" i="60" s="1"/>
  <c r="I9" i="60"/>
  <c r="I7" i="60" s="1"/>
  <c r="J9" i="60"/>
  <c r="J7" i="60" s="1"/>
  <c r="K9" i="60"/>
  <c r="L9" i="60"/>
  <c r="L7" i="60" s="1"/>
  <c r="M9" i="60"/>
  <c r="M7" i="60" s="1"/>
  <c r="N9" i="60"/>
  <c r="N7" i="60" s="1"/>
  <c r="O9" i="60"/>
  <c r="P9" i="60"/>
  <c r="P7" i="60" s="1"/>
  <c r="Q9" i="60"/>
  <c r="Q7" i="60" s="1"/>
  <c r="G9" i="60"/>
  <c r="G7" i="60" s="1"/>
  <c r="F9" i="60"/>
  <c r="X7" i="60"/>
  <c r="Z7" i="60" s="1"/>
  <c r="S9" i="59"/>
  <c r="G7" i="59"/>
  <c r="G9" i="59"/>
  <c r="H9" i="59"/>
  <c r="R9" i="59" s="1"/>
  <c r="I9" i="59"/>
  <c r="I7" i="59" s="1"/>
  <c r="S7" i="59" s="1"/>
  <c r="J9" i="59"/>
  <c r="J7" i="59" s="1"/>
  <c r="K9" i="59"/>
  <c r="K7" i="59" s="1"/>
  <c r="L9" i="59"/>
  <c r="L7" i="59" s="1"/>
  <c r="M9" i="59"/>
  <c r="M7" i="59" s="1"/>
  <c r="N9" i="59"/>
  <c r="N7" i="59" s="1"/>
  <c r="O9" i="59"/>
  <c r="O7" i="59" s="1"/>
  <c r="P9" i="59"/>
  <c r="P7" i="59" s="1"/>
  <c r="Q9" i="59"/>
  <c r="Q7" i="59" s="1"/>
  <c r="F9" i="59"/>
  <c r="F7" i="59" s="1"/>
  <c r="U11" i="59"/>
  <c r="X7" i="59"/>
  <c r="Z7" i="59" s="1"/>
  <c r="G7" i="58"/>
  <c r="G9" i="58"/>
  <c r="H9" i="58"/>
  <c r="H7" i="58" s="1"/>
  <c r="I9" i="58"/>
  <c r="I7" i="58" s="1"/>
  <c r="J9" i="58"/>
  <c r="J7" i="58" s="1"/>
  <c r="K9" i="58"/>
  <c r="K7" i="58" s="1"/>
  <c r="L9" i="58"/>
  <c r="L7" i="58" s="1"/>
  <c r="M9" i="58"/>
  <c r="M7" i="58" s="1"/>
  <c r="N9" i="58"/>
  <c r="N7" i="58" s="1"/>
  <c r="O9" i="58"/>
  <c r="O7" i="58" s="1"/>
  <c r="P9" i="58"/>
  <c r="P7" i="58" s="1"/>
  <c r="Q9" i="58"/>
  <c r="Q7" i="58" s="1"/>
  <c r="F9" i="58"/>
  <c r="X7" i="58"/>
  <c r="Z7" i="58" s="1"/>
  <c r="R9" i="57"/>
  <c r="K7" i="57"/>
  <c r="O7" i="57"/>
  <c r="H9" i="57"/>
  <c r="H7" i="57" s="1"/>
  <c r="I9" i="57"/>
  <c r="I7" i="57" s="1"/>
  <c r="J9" i="57"/>
  <c r="J7" i="57" s="1"/>
  <c r="K9" i="57"/>
  <c r="L9" i="57"/>
  <c r="L7" i="57" s="1"/>
  <c r="M9" i="57"/>
  <c r="M7" i="57" s="1"/>
  <c r="N9" i="57"/>
  <c r="N7" i="57" s="1"/>
  <c r="O9" i="57"/>
  <c r="P9" i="57"/>
  <c r="P7" i="57" s="1"/>
  <c r="Q9" i="57"/>
  <c r="Q7" i="57" s="1"/>
  <c r="G9" i="57"/>
  <c r="G7" i="57" s="1"/>
  <c r="F9" i="57"/>
  <c r="F7" i="57" s="1"/>
  <c r="X7" i="57"/>
  <c r="Z7" i="57" s="1"/>
  <c r="H9" i="56"/>
  <c r="I9" i="56"/>
  <c r="J9" i="56"/>
  <c r="K9" i="56"/>
  <c r="L9" i="56"/>
  <c r="M9" i="56"/>
  <c r="N9" i="56"/>
  <c r="O9" i="56"/>
  <c r="P9" i="56"/>
  <c r="Q9" i="56"/>
  <c r="F22" i="56"/>
  <c r="G22" i="56" s="1"/>
  <c r="F21" i="56"/>
  <c r="X7" i="56"/>
  <c r="Z7" i="56" s="1"/>
  <c r="G9" i="55"/>
  <c r="G7" i="55" s="1"/>
  <c r="H9" i="55"/>
  <c r="J9" i="55"/>
  <c r="K9" i="55"/>
  <c r="L9" i="55"/>
  <c r="L7" i="55" s="1"/>
  <c r="M9" i="55"/>
  <c r="M7" i="55" s="1"/>
  <c r="N9" i="55"/>
  <c r="N7" i="55" s="1"/>
  <c r="O9" i="55"/>
  <c r="O7" i="55" s="1"/>
  <c r="P9" i="55"/>
  <c r="P7" i="55" s="1"/>
  <c r="Q9" i="55"/>
  <c r="Q7" i="55" s="1"/>
  <c r="X7" i="55"/>
  <c r="Z7" i="55" s="1"/>
  <c r="G21" i="56" l="1"/>
  <c r="G18" i="56" s="1"/>
  <c r="F18" i="56"/>
  <c r="F9" i="56" s="1"/>
  <c r="G9" i="56"/>
  <c r="R9" i="56"/>
  <c r="S9" i="56"/>
  <c r="N9" i="66"/>
  <c r="E7" i="64"/>
  <c r="F7" i="64"/>
  <c r="S7" i="60"/>
  <c r="S9" i="60"/>
  <c r="H7" i="59"/>
  <c r="R7" i="59" s="1"/>
  <c r="S7" i="58"/>
  <c r="S9" i="58"/>
  <c r="S7" i="57"/>
  <c r="R7" i="57"/>
  <c r="S9" i="57"/>
  <c r="H7" i="55"/>
  <c r="R9" i="55"/>
  <c r="K7" i="55"/>
  <c r="S9" i="55"/>
  <c r="S9" i="61"/>
  <c r="I7" i="61"/>
  <c r="S7" i="61" s="1"/>
  <c r="R7" i="61"/>
  <c r="R9" i="61"/>
  <c r="M9" i="66"/>
  <c r="F7" i="55"/>
  <c r="J7" i="55"/>
  <c r="R7" i="55" s="1"/>
  <c r="I7" i="55"/>
  <c r="S7" i="55" s="1"/>
  <c r="M7" i="66"/>
  <c r="N7" i="66"/>
  <c r="M7" i="64"/>
  <c r="D7" i="64"/>
  <c r="N7" i="64" s="1"/>
  <c r="F7" i="61"/>
  <c r="F7" i="60"/>
  <c r="F7" i="58"/>
  <c r="G9" i="54" l="1"/>
  <c r="G8" i="54" s="1"/>
  <c r="H9" i="54"/>
  <c r="I9" i="54"/>
  <c r="I8" i="54" s="1"/>
  <c r="J9" i="54"/>
  <c r="J8" i="54" s="1"/>
  <c r="K9" i="54"/>
  <c r="K8" i="54" s="1"/>
  <c r="L9" i="54"/>
  <c r="L8" i="54" s="1"/>
  <c r="M9" i="54"/>
  <c r="M8" i="54" s="1"/>
  <c r="N9" i="54"/>
  <c r="N8" i="54" s="1"/>
  <c r="O9" i="54"/>
  <c r="O8" i="54" s="1"/>
  <c r="P9" i="54"/>
  <c r="P8" i="54" s="1"/>
  <c r="Q9" i="54"/>
  <c r="Q8" i="54" s="1"/>
  <c r="X7" i="54"/>
  <c r="Z7" i="54" s="1"/>
  <c r="I9" i="53"/>
  <c r="I8" i="53" s="1"/>
  <c r="G8" i="53"/>
  <c r="H9" i="53"/>
  <c r="H8" i="53" s="1"/>
  <c r="J9" i="53"/>
  <c r="K9" i="53"/>
  <c r="K8" i="53" s="1"/>
  <c r="L9" i="53"/>
  <c r="L8" i="53" s="1"/>
  <c r="M9" i="53"/>
  <c r="M8" i="53" s="1"/>
  <c r="N9" i="53"/>
  <c r="N8" i="53" s="1"/>
  <c r="O9" i="53"/>
  <c r="O8" i="53" s="1"/>
  <c r="P9" i="53"/>
  <c r="P8" i="53" s="1"/>
  <c r="Q9" i="53"/>
  <c r="Q8" i="53" s="1"/>
  <c r="G32" i="53"/>
  <c r="H32" i="53"/>
  <c r="I32" i="53"/>
  <c r="J32" i="53"/>
  <c r="K32" i="53"/>
  <c r="L32" i="53"/>
  <c r="M32" i="53"/>
  <c r="N32" i="53"/>
  <c r="O32" i="53"/>
  <c r="P32" i="53"/>
  <c r="Q32" i="53"/>
  <c r="R32" i="53"/>
  <c r="S32" i="53"/>
  <c r="F60" i="53"/>
  <c r="F59" i="53"/>
  <c r="F32" i="53" s="1"/>
  <c r="F31" i="53"/>
  <c r="F30" i="53"/>
  <c r="X7" i="53"/>
  <c r="Z7" i="53" s="1"/>
  <c r="N8" i="48"/>
  <c r="P8" i="48"/>
  <c r="Q9" i="48"/>
  <c r="Q8" i="48" s="1"/>
  <c r="I9" i="48"/>
  <c r="I8" i="48" s="1"/>
  <c r="G9" i="48"/>
  <c r="F9" i="54" l="1"/>
  <c r="F8" i="54" s="1"/>
  <c r="F9" i="53"/>
  <c r="F8" i="53" s="1"/>
  <c r="F7" i="53" s="1"/>
  <c r="G8" i="48"/>
  <c r="R9" i="54"/>
  <c r="R8" i="54" s="1"/>
  <c r="H8" i="54"/>
  <c r="S9" i="54"/>
  <c r="S8" i="54" s="1"/>
  <c r="I7" i="53"/>
  <c r="N7" i="53"/>
  <c r="Q7" i="53"/>
  <c r="M7" i="53"/>
  <c r="H7" i="53"/>
  <c r="P7" i="53"/>
  <c r="L7" i="53"/>
  <c r="G7" i="53"/>
  <c r="O7" i="53"/>
  <c r="K7" i="53"/>
  <c r="R9" i="53"/>
  <c r="R8" i="53" s="1"/>
  <c r="R7" i="53" s="1"/>
  <c r="J8" i="53"/>
  <c r="J7" i="53" s="1"/>
  <c r="S9" i="53"/>
  <c r="S8" i="53" s="1"/>
  <c r="S7" i="53" s="1"/>
  <c r="F9" i="9" l="1"/>
  <c r="F8" i="9" s="1"/>
  <c r="Q9" i="50"/>
  <c r="R9" i="9"/>
  <c r="H9" i="52"/>
  <c r="J9" i="52"/>
  <c r="K9" i="52"/>
  <c r="L9" i="52"/>
  <c r="M9" i="52"/>
  <c r="N9" i="52"/>
  <c r="O9" i="52"/>
  <c r="P9" i="52"/>
  <c r="Q9" i="52"/>
  <c r="R9" i="52"/>
  <c r="S9" i="52"/>
  <c r="G9" i="52"/>
  <c r="R9" i="51"/>
  <c r="R7" i="51" s="1"/>
  <c r="H7" i="51"/>
  <c r="I7" i="51"/>
  <c r="J7" i="51"/>
  <c r="K7" i="51"/>
  <c r="L7" i="51"/>
  <c r="M7" i="51"/>
  <c r="N7" i="51"/>
  <c r="O7" i="51"/>
  <c r="P7" i="51"/>
  <c r="Q7" i="51"/>
  <c r="S7" i="51"/>
  <c r="S9" i="51"/>
  <c r="I9" i="9"/>
  <c r="Q26" i="9"/>
  <c r="Q9" i="9"/>
  <c r="Q7" i="9" s="1"/>
  <c r="F23" i="52"/>
  <c r="F18" i="52" s="1"/>
  <c r="F9" i="52" s="1"/>
  <c r="W10" i="52"/>
  <c r="X7" i="52"/>
  <c r="Z7" i="52" s="1"/>
  <c r="U9" i="12"/>
  <c r="Q9" i="12"/>
  <c r="R10" i="13"/>
  <c r="R11" i="13"/>
  <c r="R12" i="13"/>
  <c r="R13" i="13"/>
  <c r="R14" i="13"/>
  <c r="R15" i="13"/>
  <c r="R16" i="13"/>
  <c r="R17" i="13"/>
  <c r="R18" i="13"/>
  <c r="S10" i="13"/>
  <c r="S11" i="13"/>
  <c r="S12" i="13"/>
  <c r="S13" i="13"/>
  <c r="S14" i="13"/>
  <c r="S15" i="13"/>
  <c r="S16" i="13"/>
  <c r="S17" i="13"/>
  <c r="S18" i="13"/>
  <c r="Q9" i="13"/>
  <c r="P9" i="13"/>
  <c r="F7" i="9" l="1"/>
  <c r="Q8" i="9"/>
  <c r="G7" i="51" l="1"/>
  <c r="X7" i="51"/>
  <c r="Z7" i="51" s="1"/>
  <c r="Q9" i="10"/>
  <c r="O9" i="10"/>
  <c r="M9" i="10"/>
  <c r="S9" i="10" l="1"/>
  <c r="S7" i="10" s="1"/>
  <c r="F7" i="51"/>
  <c r="H9" i="50" l="1"/>
  <c r="I9" i="50"/>
  <c r="J9" i="50"/>
  <c r="K9" i="50"/>
  <c r="L9" i="50"/>
  <c r="M9" i="50"/>
  <c r="N9" i="50"/>
  <c r="O9" i="50"/>
  <c r="S9" i="50" l="1"/>
  <c r="R9" i="50"/>
  <c r="U9" i="50"/>
  <c r="Y7" i="50"/>
  <c r="AA7" i="50" s="1"/>
  <c r="V7" i="50"/>
  <c r="H9" i="48" l="1"/>
  <c r="J9" i="48"/>
  <c r="J8" i="48" s="1"/>
  <c r="K9" i="48"/>
  <c r="L9" i="48"/>
  <c r="L8" i="48" s="1"/>
  <c r="M9" i="48"/>
  <c r="M8" i="48" s="1"/>
  <c r="O9" i="48"/>
  <c r="O8" i="48" s="1"/>
  <c r="K8" i="48" l="1"/>
  <c r="S9" i="48"/>
  <c r="S8" i="48" s="1"/>
  <c r="R9" i="48"/>
  <c r="R8" i="48" s="1"/>
  <c r="H8" i="48"/>
  <c r="X7" i="48"/>
  <c r="Z7" i="48" s="1"/>
  <c r="O9" i="13" l="1"/>
  <c r="H9" i="13"/>
  <c r="I9" i="13"/>
  <c r="J9" i="13"/>
  <c r="K9" i="13"/>
  <c r="L9" i="13"/>
  <c r="M9" i="13"/>
  <c r="N9" i="13"/>
  <c r="S9" i="13" l="1"/>
  <c r="R9" i="13"/>
  <c r="H9" i="12" l="1"/>
  <c r="I9" i="12"/>
  <c r="J9" i="12"/>
  <c r="K9" i="12"/>
  <c r="L9" i="12"/>
  <c r="M9" i="12"/>
  <c r="N9" i="12"/>
  <c r="O9" i="12"/>
  <c r="R9" i="12"/>
  <c r="X7" i="12"/>
  <c r="Z7" i="12" s="1"/>
  <c r="S9" i="12" l="1"/>
  <c r="G9" i="10"/>
  <c r="Z7" i="10" l="1"/>
  <c r="H26" i="9" l="1"/>
  <c r="I26" i="9"/>
  <c r="J26" i="9"/>
  <c r="K26" i="9"/>
  <c r="L26" i="9"/>
  <c r="M26" i="9"/>
  <c r="N26" i="9"/>
  <c r="O26" i="9"/>
  <c r="R26" i="9"/>
  <c r="H9" i="9"/>
  <c r="H8" i="9" s="1"/>
  <c r="J9" i="9"/>
  <c r="J8" i="9" s="1"/>
  <c r="K9" i="9"/>
  <c r="L9" i="9"/>
  <c r="L8" i="9" s="1"/>
  <c r="M9" i="9"/>
  <c r="N9" i="9"/>
  <c r="N8" i="9" s="1"/>
  <c r="O9" i="9"/>
  <c r="R8" i="9"/>
  <c r="G9" i="9"/>
  <c r="O7" i="9" l="1"/>
  <c r="O8" i="9"/>
  <c r="S9" i="9"/>
  <c r="R7" i="9"/>
  <c r="H7" i="9"/>
  <c r="J7" i="9"/>
  <c r="M7" i="9"/>
  <c r="M8" i="9"/>
  <c r="N7" i="9"/>
  <c r="K7" i="9"/>
  <c r="K8" i="9"/>
  <c r="L7" i="9"/>
  <c r="I7" i="9"/>
  <c r="I8" i="9"/>
  <c r="G8" i="9"/>
  <c r="G7" i="9" s="1"/>
  <c r="X7" i="9"/>
  <c r="Z7" i="9" s="1"/>
  <c r="U9" i="9" l="1"/>
  <c r="S26" i="9"/>
  <c r="S7" i="9" s="1"/>
  <c r="U26" i="9"/>
  <c r="S8" i="9"/>
  <c r="U7" i="9" l="1"/>
</calcChain>
</file>

<file path=xl/sharedStrings.xml><?xml version="1.0" encoding="utf-8"?>
<sst xmlns="http://schemas.openxmlformats.org/spreadsheetml/2006/main" count="1336" uniqueCount="284">
  <si>
    <t>แบบ ง.4-2</t>
  </si>
  <si>
    <t xml:space="preserve">ลำดับ
</t>
  </si>
  <si>
    <t>รายการ</t>
  </si>
  <si>
    <t>แผนความต้องการรายการครุภัณฑ์ 5 ปี</t>
  </si>
  <si>
    <t xml:space="preserve">ความสอดคล้องกับ  Flagship 
(ใส่หมายเลข) </t>
  </si>
  <si>
    <t>รวม</t>
  </si>
  <si>
    <t>จำนวน</t>
  </si>
  <si>
    <t>วงเงิน</t>
  </si>
  <si>
    <t>ผลผลิต ด้านวิทยาศาสตร์และเทคโนโลยี</t>
  </si>
  <si>
    <t>หมายเหตุ :  รายการครุภัณฑ์ควรมีความสอดคล้องกับ Flagship และแผนยุทธศาสตร์มหาวิทยาลัยเทคโนโลยีราชมงคลธัญบุรี  โดยให้ระบุหมายเลขของ  Flagship ที่สอดคล้องกับรายการครุภัณฑ์</t>
  </si>
  <si>
    <t xml:space="preserve">               </t>
  </si>
  <si>
    <t xml:space="preserve">     1. Agro food Innovation     2. Logistic Innovation     3. Digital Economy </t>
  </si>
  <si>
    <t xml:space="preserve">     4. Tourism &amp; Creative Innovation    5. Health and Wellness    6. ไม่สอดคล้อง</t>
  </si>
  <si>
    <t>รวมค่าครุภัณฑ์</t>
  </si>
  <si>
    <t>แบบ ง.4-1</t>
  </si>
  <si>
    <t xml:space="preserve">ความสอดคล้องกับ  Flagship (ใส่หมายเลข) </t>
  </si>
  <si>
    <t>จำนวนหน่วย</t>
  </si>
  <si>
    <t>หน่วยนับ</t>
  </si>
  <si>
    <t>ราคาต่อหน่วย</t>
  </si>
  <si>
    <t>เสนอขอ
งบประมาณรวม</t>
  </si>
  <si>
    <t>ผลผลิต ผู้สำเร็จการศึกษาด้านวิทยาศาสตร์และเทคโนโลยี</t>
  </si>
  <si>
    <t>คณะครุศาสตร์อุตสาหกรรม</t>
  </si>
  <si>
    <t>โรงเรียนสาธิตนวัตกรรม มหาวิทยาลัยเทคโนโลยีราชมงคลธัญบุรี</t>
  </si>
  <si>
    <t>กองบริหารงานบุคคล</t>
  </si>
  <si>
    <t>คณะเทคโนโลยีคหกรรมศาสตร์</t>
  </si>
  <si>
    <t>คณะบริหารธุรกิจ</t>
  </si>
  <si>
    <t>ผลผลิต   ผู้สำเร็จการศึกษาด้านสังคมศาสตร์</t>
  </si>
  <si>
    <t>คณะเทคโนโลยีการเกษตร</t>
  </si>
  <si>
    <t>สำนักส่งเสริมวิชาการและงานทะเบียน</t>
  </si>
  <si>
    <t>คณะสถาปัตยกรรมศาสตร์</t>
  </si>
  <si>
    <t>กองนโยบายและแผน</t>
  </si>
  <si>
    <t>คณะเทคโนโลยีสื่อสารมวลชน</t>
  </si>
  <si>
    <t>กองคลัง</t>
  </si>
  <si>
    <t>คณะศิลปศาสตร์</t>
  </si>
  <si>
    <t>กองประชาสัมพันธ์</t>
  </si>
  <si>
    <t>สำนักวิทยบริการและเทคโนโลยีสารสนเทศ</t>
  </si>
  <si>
    <t>กองพัฒนานักศึกษา</t>
  </si>
  <si>
    <t>กองอาคารสถานที่</t>
  </si>
  <si>
    <t>คณะศิลปกรรมศาสตร์</t>
  </si>
  <si>
    <t>คณะวิทยาศาสตร์และเทคโนโลยี</t>
  </si>
  <si>
    <t>คณะวิศวกรรมศาสตร์</t>
  </si>
  <si>
    <t>สำนักประกันคุณภาพการศึกษา</t>
  </si>
  <si>
    <t>กองกลาง</t>
  </si>
  <si>
    <t>โครงการพัฒนาและผลิตกำลังคนของประเทศเพื่อรองรับนโยบาย Thailand 4.0</t>
  </si>
  <si>
    <t>คณะการแพทย์บูรณาการ</t>
  </si>
  <si>
    <t>หน่วยงาน..........................................................................</t>
  </si>
  <si>
    <t>ผลผลิต ............................................................</t>
  </si>
  <si>
    <t>หน่วยงาน......................................................</t>
  </si>
  <si>
    <t>และสรุปแผนความต้องการงบลงทุน รายการครุภัณฑ์ ประจำปี 2567 - 2571</t>
  </si>
  <si>
    <t>งบประมาณประจำปี 2566</t>
  </si>
  <si>
    <t>สรุปการจัดสรรงบลงทุน รายการครุภัณฑ์ งบประมาณประจำปี 2566</t>
  </si>
  <si>
    <t>ได้รับจัดสรรงบประมาณรายจ่ายประจำปี 2566</t>
  </si>
  <si>
    <t xml:space="preserve">ชุดสาธิตการตรวจสอบระบบการบริหารและการผลิตในโรงงาน 4.0 ด้วย Augmented Reality and Virtual Reality System  
</t>
  </si>
  <si>
    <t>ชุด</t>
  </si>
  <si>
    <t>ชุดปฏิบัติการหุ่นยนต์อุตสาหกรรม</t>
  </si>
  <si>
    <t>ชุดฝึกปฏิบัติการขึ้นรูปด้วยความแม่นยำ สำหรับชิ้นส่วนอุตสาหกรรมสมัยใหม่</t>
  </si>
  <si>
    <t>ชุดปฏิบัติการเทคโนโลยีการสื่อสารไร้สายยุค 5G</t>
  </si>
  <si>
    <t>ชุดปฏิบัติการวิเคราะห์ธาตุอาหารในดินและพืชแบบแม่นยำ</t>
  </si>
  <si>
    <t>ครุภัณฑ์ปฏิบัติการนวัตกรรมทางอาหาร</t>
  </si>
  <si>
    <t xml:space="preserve">ชุดเทคโนโลยีการเลี้ยงสัตว์น้ำเศรษฐกิจด้วยระบบอัตโนมัติ </t>
  </si>
  <si>
    <t>ครุภัณฑ์เทคโนโลยีการปรับปรุงพันธุ์ทางการเกษตร</t>
  </si>
  <si>
    <t>ชุดปฏิบัติการยีนเทคโนโลยีเพื่อการผลิตสัตว์แบบแม่นยำ</t>
  </si>
  <si>
    <t>เครื่องวัดขนาดของอนุภาคนาโนและความต่างศักย์บนผิวอนุภาค</t>
  </si>
  <si>
    <t>เครื่อง</t>
  </si>
  <si>
    <t xml:space="preserve">ครุภัณฑ์ห้องปฏิบัติการวิศวกรรมการแปรรูปอาหาร              </t>
  </si>
  <si>
    <t>ครุภัณฑ์ห้องปฏิบัติการยกระดับโคพรีเมี่ยมโดยใช้นวัตกรรมการผลิตสัตว์แบบแม่นยำ</t>
  </si>
  <si>
    <t xml:space="preserve">ครุภัณฑ์ห้องประเมินคุณภาพทางประสาทสัมผัสเพื่อผลิตนวัตกรรมอาหาร </t>
  </si>
  <si>
    <t xml:space="preserve">ชุดเครื่องมือนวัตกรรมปฏิบัติการวิชาชีพด้านอาหารและโภชนาการ       
</t>
  </si>
  <si>
    <t>ชุดครุภัณฑ์สำหรับห้องปฏิบัติการเพื่อผลิตนวัตกรแปรรูปอาหาร</t>
  </si>
  <si>
    <t>ชุดเครื่องมือวิเคราะห์ซอร์ฟชันไอโซเทอร์มของน้ำในอาหารนวัตกรรมสำหรับอุตสาหกรรมอาหาร</t>
  </si>
  <si>
    <t>ชุดเครื่องมือวิเคราะห์สารประกอบอนินทรีย์และปริมาณไนโตรเจนในนวัตกรรมอาหารเชิงหน้าที่</t>
  </si>
  <si>
    <t xml:space="preserve">ชุดพัฒนาผลิตภัณฑ์อาหารเชิงหน้าที่และอาหารจำเพาะบุคคล </t>
  </si>
  <si>
    <t>ชุดฝึกทักษะการวิเคราะห์คุณภาพอาหารฟังก์ชัน</t>
  </si>
  <si>
    <t>ชุดครุภัณฑ์สำหรับการวิเคราะห์และพัฒนาผลิตภัณฑ์อาหารเสริมโพรไบโอติกส์และส่วนประกอบ</t>
  </si>
  <si>
    <t xml:space="preserve">ชุดฝึกปฏิบัติการผลิตสารชีวภาพจากจุลินทรีย์ </t>
  </si>
  <si>
    <t>ชุดครุภัณฑ์ห้องปฏิบัติการนวัตกรรมเคมีประยุกต์</t>
  </si>
  <si>
    <t>โปรแกรม IBM SPSS Statistics Standard Authorized User License สำหรับงานสถิติขั้นสูงเพื่อการวิเคราะห์ข้อมูล</t>
  </si>
  <si>
    <t>ลิขสิทธิ์</t>
  </si>
  <si>
    <t>ชุดสกัดและแยกบริสุทธิ์สารผลิตภัณฑ์ธรรมชาติ</t>
  </si>
  <si>
    <t xml:space="preserve">ชุดครุภัณฑ์ห้องปฏิบัติการพื้นฐานด้านเคมีประยุกต์    </t>
  </si>
  <si>
    <t>ชุดฝึกทักษะจำลองการเพาะเลี้ยงพืชและสัตว์เศรษฐกิจในอุตสาหกรรมเกษตรอาหาร</t>
  </si>
  <si>
    <t>ชุดเตรียมตัวอย่างและวิเคราะห์ปริมาณคาร์บอนทั้งหมดในน้ำ 
เพื่อเพิ่มมูลค่าทางเศรษฐกิจของอุตสาหกรรมเป้าหมาย BCG</t>
  </si>
  <si>
    <t>ชุดสกัดและวิเคราะห์สารสำคัญทางชีวภาพโดยใช้สารปริมาณน้อย</t>
  </si>
  <si>
    <t>ชุดเตรียมตัวอย่างภายใต้สภาวะสุญญากาศ</t>
  </si>
  <si>
    <t>ชุดวิเคราะห์ตัวอย่างทางชีวภาพในสิ่งแวดล้อม</t>
  </si>
  <si>
    <t>ชุดวิเคราะห์สารด้วยเทคนิคการแยกแบบของเหลวสมรรถนะสูง เสริมทักษะมาตรฐานวิชาชีพเคมีสู่อุตสาหกรรมเศรษฐกิจชีวภาพ</t>
  </si>
  <si>
    <t>ชุดปฏิบัติการตรวจวัดมลพิษทางสิ่งแวดล้อม</t>
  </si>
  <si>
    <t>ชุดทดสอบการแพร่กระจายคลื่น EMC/EMI pre-compliance แบบเคลื่อนที่</t>
  </si>
  <si>
    <t>ชุดอุปกรณ์จำลองและเร่งสภาวะอากาศ</t>
  </si>
  <si>
    <t>ตู้ควบคุมอุณหภูมิและความชื้นแบบตั้งพื้น</t>
  </si>
  <si>
    <t>ตู้</t>
  </si>
  <si>
    <t>ชุดปฏิบัติการด้านภูมิสารสนเทศเพื่อการจัดการพื้นที่เกษตรกรรมแบบแม่นยำ</t>
  </si>
  <si>
    <t>ชุดผลิตชิ้นส่วนโลหะสำหรับงานนวัตกรรมระบบรางและอากาศยาน</t>
  </si>
  <si>
    <t>ชุดโปรแกรมจำลองเพื่อควบคุมกระบวนการผลิตแบบอัจฉริยะ</t>
  </si>
  <si>
    <t>เครื่องทำปฏิกิริยาเคมีแบบอัตโนมัติ</t>
  </si>
  <si>
    <t>ชุดเครื่องผลิตเส้นใยระดับนาโนด้วยไฟฟ้าสถิต</t>
  </si>
  <si>
    <t>เครื่องวิเคราะห์ระบบการสื่อสารเครือข่ายแสง (Optical Communication) สำหรับงานสื่อสารเคลื่อนที่ความเร็วสูงยุคที่ 5 (5G) และ Internet of Things (IoT)</t>
  </si>
  <si>
    <t>ชุดหุ่นยนต์อุตสาหกรรม Welding Robot 6 axis พร้อมอุปกรณ์หยิบจับและชุด Software สำหรับเชื่อมต่อ</t>
  </si>
  <si>
    <t>เครื่องเป่าฟิล์ม</t>
  </si>
  <si>
    <t xml:space="preserve">ชุดฝึกปฏิบัติการสำหรับการตรวจซ่อมบำรุงและดูแลรักษา
อากาศยาน </t>
  </si>
  <si>
    <t xml:space="preserve">ชุดปฏิบัติการมาตรฐานอ้างอิง ATA สำหรับงานซ่อมบำรุงเครื่องบินพาณิชย์ </t>
  </si>
  <si>
    <t>ชุดฝึกทักษะและพัฒนาระบบยานยนต์ไฟฟ้าอัตโนมัติแห่งอนาคต</t>
  </si>
  <si>
    <t>ชุดปฏิบัติการเรียนรู้และถ่ายทอดเทคโนโลยียานยนต์ไฟฟ้าเพื่อรองรับอุตสาหกรรมยานยนต์สมัยใหม่</t>
  </si>
  <si>
    <t xml:space="preserve">ชุดอุปกรณ์ตรวจสอบฉนวนสำหรับระบบยานยนต์ไฟฟ้าสมัยใหม่ </t>
  </si>
  <si>
    <t xml:space="preserve">ชุดฝึกปฏิบัติการพัฒนาและการแปรรูปวัสดุสมัยใหม่เพื่อการผลิตชิ้นส่วนในอุตสาหกรรมยานยนต์ไฟฟ้าแห่งอนาคต </t>
  </si>
  <si>
    <t>ชุดครุภัณฑ์วิเคราะห์คุณภาพมาตรฐานสมุนไพรและผลผลิต
ทางการเกษตรระดับชีวโมเลกุล</t>
  </si>
  <si>
    <t>ชุดครุภัณฑ์ปฏิบัติการนาโนเทคโนโลยีสมุนไพรและสารชีวภัณฑ์</t>
  </si>
  <si>
    <t>ครุภัณฑ์ห้องปฏิบัติการการเป็นผู้ประกอบการในยุคดิจิทัล</t>
  </si>
  <si>
    <t xml:space="preserve">ครุภัณฑ์ระบบโสตทัศนูปกรณ์ประจำห้องปฏิบัติการเรียนการสอน
รามราฆพ </t>
  </si>
  <si>
    <t>ลิฟต์โดยสาร</t>
  </si>
  <si>
    <t xml:space="preserve">ครุภัณฑ์ชุดปฏิบัติการเรียนการสอนเพื่อพัฒนาศักยภาพบุคลากรด้านอุตสาหกรรมการท่องเที่ยว การบริการ การพัฒนาสังคมและสิ่งแวดล้อมอย่างยั่งยืน </t>
  </si>
  <si>
    <t>ชุดฝึกปฏิบัติการเทคโนโลยีเสมือนจริง เพื่อพัฒนานวัตกรรมการเรียนรู้ ดิจิทัลคอนเทนต์</t>
  </si>
  <si>
    <t xml:space="preserve">ชุดห้องปฏิบัติการฝึกทักษะปัญญาประดิษฐ์เพื่อการศึกษา(AI for education) สำหรับครูวิทยาการคำนวณ </t>
  </si>
  <si>
    <t>เครื่องมือวัดทางไฟฟ้าสำหรับห้องปฏิบัติการ</t>
  </si>
  <si>
    <t xml:space="preserve">ชุดสนับสนุนการเรียนการสอนเพื่อพัฒนาครูในยุคดิจิทัลแพลตฟอร์ม 
</t>
  </si>
  <si>
    <t>ชุดฝึกปฏิบัติการผลิตทรัพยากรการเรียนรู้ แบบเปิดเพื่อมหาชน (MOOC)</t>
  </si>
  <si>
    <t>ชุดตรวจสอบงานเชื่อมแบบไม่ทำลายวัสดุ</t>
  </si>
  <si>
    <t>ชุดพัฒนาอุปกรณ์และระบบอัจฉริยะสำหรับโรงงานอัจฉริยะด้วยโปรแกรมแบบกราฟิก</t>
  </si>
  <si>
    <t>ครุภัณฑ์ห้องเรียนนวัตกรรม</t>
  </si>
  <si>
    <t>ครุภัณฑ์ห้องปฏิบัติการคอมพิวเตอร์</t>
  </si>
  <si>
    <t>ครุภัณฑ์ประจำห้องประชุมนารีรัตน์</t>
  </si>
  <si>
    <t>ครุภัณฑ์ห้องเรียนเพื่อการศึกษา (Innovative Space)</t>
  </si>
  <si>
    <t>ครุภัณฑ์ห้องปฏิบัติการอาหาร</t>
  </si>
  <si>
    <t>ครุภัณฑ์ห้องปฏิบัติการออกแบบแฟชั่น</t>
  </si>
  <si>
    <t>โคแม่พันธุ์ พันธุ์อเมริกันบราห์มัน</t>
  </si>
  <si>
    <t>ตัว</t>
  </si>
  <si>
    <t>ครุภัณฑ์เนื้อเยื่อพรรณไม้น้ำเชิงพาณิชย์</t>
  </si>
  <si>
    <t>ครุภัณฑ์ห้องปฏิบัติการเพื่อความเป็นเลิศทางกายวิภาคศาสตร์ของสัตว์เศรษฐกิจ</t>
  </si>
  <si>
    <t>เครื่องแยกตะกอนมูลสัตว์</t>
  </si>
  <si>
    <t>ชุดแยกตะกอนไบโอแก๊ส</t>
  </si>
  <si>
    <t xml:space="preserve">ชุดเครื่องมือทดสอบคุณภาพผลิตภัณฑ์ด้านนวัตกรรมเครื่องหอมของชำร่วย   </t>
  </si>
  <si>
    <t>กล้องถ่ายภาพไฮเปอร์สเปกตรัม</t>
  </si>
  <si>
    <t>เครื่องทดสอบคุณภาพแม่พิมพ์ร่องลึกในการสร้างคุณค่าใหม่ทางนวัตกรรม</t>
  </si>
  <si>
    <t>เครื่องตรวจสัญญาณความถี่สมองเพื่อการรับรู้อารมณ์ของมนุษย์สำหรับพัฒนางานด้านสื่อสารมวลชน</t>
  </si>
  <si>
    <t>ครุภัณฑ์ห้องปฏิบัติการการจัดนิทรรศการจำลอง</t>
  </si>
  <si>
    <t xml:space="preserve">เครื่องฉายภาพ 3 มิติ </t>
  </si>
  <si>
    <t xml:space="preserve">เครื่องมัลติมีเดียโปรเจคเตอร์ ระดับ WXGA ขนาด 5,500 ANSI Lumens
</t>
  </si>
  <si>
    <t xml:space="preserve">ชุดเครื่องเสียงห้องเรียนสำหรับบรรยาย
</t>
  </si>
  <si>
    <t xml:space="preserve">เครื่องคอมพิวเตอร์ สำหรับงานประมาณผล แบบที่ 2 </t>
  </si>
  <si>
    <t>ชุดครุภัณฑ์ห้องปฏิบัติการเพื่อพัฒนาด้านอุตสาหกรรมซอฟต์แวร์และธุรกิจดิจิทัลด้วยคลาวด์คอมพิวติ้ง</t>
  </si>
  <si>
    <t>ชุดฝึกปฏิบัติสำหรับการวิเคราะห์ข้อมูลขนาดใหญ่และการประมวลผลบนคลาวด์</t>
  </si>
  <si>
    <t>ชุดฝึกปฏิบัติสำหรับการเรียนรู้ด้านการวิเคราะห์ข้อมูล ด้วยปัญญาประดิษฐ์ 
และการเรียนรู้เชิงลึก</t>
  </si>
  <si>
    <t>ชุดห้องเรียนปฏิบัติการด้าน Cyber Security</t>
  </si>
  <si>
    <t>ชุดฝึกปฏิบัติสำหรับการเรียนรู้ด้านอินเทอร์เน็ตของสรรพสิ่ง</t>
  </si>
  <si>
    <t xml:space="preserve">ชุดเครื่องมือวิเคราะห์องค์ประกอบเคมีอาหารนวัตกรรมสำหรับอุตสาหกรรมอาหาร       </t>
  </si>
  <si>
    <t>ชุดวิเคราะห์หาชนิดและปริมาณธาตุโดยเทคนิคเอกซเรย์ฟลูออเรสเซนต์สำหรับงาน
ด้านวัสดุ สิ่งแวดล้อมและนวัตกรรมอาหารปลอดภัย</t>
  </si>
  <si>
    <t xml:space="preserve">ชุดวิเคราะห์ความหนืดของวัสดุสำหรับพัฒนาสมรรถนะทักษทางวิชาชีพเพื่อเตรียม
ความพร้อมสู่อุตสาหกรรมตามยุทธ์ศาสตร์ของประเทศ
</t>
  </si>
  <si>
    <t xml:space="preserve">ชุดเครื่องเซอร์คูลาร์ไดโครอิซซึมสเปกโทรมิเตอร์สำหรับวัดไอโซเมอร์ของสารออกฤทธิ์ทางชีวภาพสนับสนุนอุตสาหกรรม S-curve
</t>
  </si>
  <si>
    <t>ชุดผลิตน้ำบริสุทธิ์</t>
  </si>
  <si>
    <t>ชุดวิเคราะห์คุณภาพผลิตภัณฑ์นวัตกรรมอาหารด้านจุลชีววิทยาอุตสาหกรรม</t>
  </si>
  <si>
    <t>ชุดทำนายอายุการเก็บรักษาผลิตภัณฑ์นวัตกรรมอาหาร</t>
  </si>
  <si>
    <t>ชุดปฏิบัติการขึ้นรูปบรรจุภัณฑ์วัสดุชีวภาพระบบสุญญากาศเพื่ออาหารปลอดภัย</t>
  </si>
  <si>
    <t>ชุดระบบความจริงเสมือนเพื่ออุตสาหกรรมดิจิทัลสำหรับห้องปฏิบัติการซอฟต์แวร์</t>
  </si>
  <si>
    <t>ชุดปฏิบัติการเตรียมเส้นใยเซลลูโลสจากวัสดุชีวภาพ</t>
  </si>
  <si>
    <t>ชุดวิเคราะห์ความเข้มข้นสารเคมีชีวภาพ</t>
  </si>
  <si>
    <t>เครื่องเจาะสำรวจดินและเก็บตัวอย่างดินแบบหัวหมุน</t>
  </si>
  <si>
    <t>ชุดทดลองการนำความร้อนและการพาความร้อนแสดงผลดิจิตอล</t>
  </si>
  <si>
    <t>ชุดปฏิบัติการด้านโรงเรือนลอยน้ำแบบอัจฉริยะสมัยใหม่</t>
  </si>
  <si>
    <t>ชุดกล้องถ่ายภาพความร้อน</t>
  </si>
  <si>
    <t>ชุดทดลองปั๊มน้ำหอยโข่ง แบบต่ออนุกรมและขนานเพื่อการเกษตร และการจำลอง
การใช้ระบบดิจิทัล</t>
  </si>
  <si>
    <t>ชุดทดลองโรงจักรต้นกำลังไอน้ำขนาดเล็ก</t>
  </si>
  <si>
    <t>เครื่องปฏิบัติการผลิตก๊าซชีวภาพ</t>
  </si>
  <si>
    <t>เครื่องทดสอบเครื่องสูบน้ำในงานวิศวกรรมชลประทานและการเกษตร</t>
  </si>
  <si>
    <t>เครื่องทดสอบปริมาณคลอไรด์ในคอนกรีต</t>
  </si>
  <si>
    <t>ชุดทดลองการไหลของอากาศ</t>
  </si>
  <si>
    <t>ชุดหาค่าไอโอดีนนับเบอร์</t>
  </si>
  <si>
    <t>เครื่องทดสอบการแทรกซึมของคลอไรด์แบบเร่งในคอนกรีตแบบ 8 แซล</t>
  </si>
  <si>
    <t>เครื่องทดสอบปั๊มแบบแรงเหวี่ยง และระบบการทำงานแบบอนุกรม-ขนาน</t>
  </si>
  <si>
    <t>เครื่องทดลองฟลูอิดไดเซชั่นในของเหลวและก๊าซ</t>
  </si>
  <si>
    <t xml:space="preserve">ชุดฝึกปฏิบัติการโลจิสติกส์ภายในโรงงานด้วยหุ่นยนต์ขนส่งสินค้าเคลื่อนที่อัตโนมัติ </t>
  </si>
  <si>
    <t xml:space="preserve">ครุภัณฑ์ศูนย์ฝึกอบรมงานซ่อมบำรุงด้านระบบขนส่งทางรางเพื่อรองรับการพัฒนาบุคลากรตามกรอบมาตรฐานคุณวุฒิวิชาชีพ </t>
  </si>
  <si>
    <t xml:space="preserve">ชุดฝึกปฏิบัติการจำลองระบบการป้องกันการชนกันกลางอากาศของอากาศยาน </t>
  </si>
  <si>
    <t xml:space="preserve">ชุดปฏิบัติการระบบน้ำมันเชื้อเพลงและระบบป้องกันล็อกล้อของอากาศยาน </t>
  </si>
  <si>
    <t xml:space="preserve">ครุภัณฑ์ศูนย์บริการทดสอบและรองรับมาตรฐานด้านพลังงานยานยนต์สมัยใหม่ </t>
  </si>
  <si>
    <t xml:space="preserve">ชุดทดสอบและพัฒนาการระบบสั่นสะเทือนในยายนยนต์ไฟฟ้าแบบหลายแกน </t>
  </si>
  <si>
    <t xml:space="preserve">เครื่องวัด และสแกนชิ้นงาน 3 มิติ พร้อมหัวโพรบแบบสัมผัส </t>
  </si>
  <si>
    <t>ชุดฝึกการเรียนรู้สายการผลิตและการควบคุมจำลองด้วยเทคโนโลยี4.0</t>
  </si>
  <si>
    <t xml:space="preserve">ชุดปฏิบัติการตรวจรู้และเฝ้าระวัง สำหรับระบบอิเล็กทรอนิกส์ อุตสาหกรรม รถยนต์และเกษตรอัจฉริยะที่ควบคุมและเก็บข้อมูลผ่านระบบการสื่อสารแบบไร้สาย </t>
  </si>
  <si>
    <t xml:space="preserve">ชุดปฏิบัติการออกแบบสร้างและทดสอบด้านสมองกลฝังตัวอัจฉริยะและดิจิทัลแพทฟอร์มแอปพลิเคชัน </t>
  </si>
  <si>
    <t xml:space="preserve">ชุดฝึกและทดสอบสัญญาณคลื่น mmWave สำหรับเทคโนโลยี 5G  </t>
  </si>
  <si>
    <t xml:space="preserve">ชุดครุภัณฑ์เทคโนโลยีการพิมพ์ 3 มิติสำหรับอุตสาหกรรมผลิตเครื่องมือแพทย์ </t>
  </si>
  <si>
    <t>ครุภัณฑ์ระบบโสตทัศนูปกรณ์ประจำห้องปฏิบัติการเรียนการสอนศิลปกรรมนิเทศ</t>
  </si>
  <si>
    <t>ชุดปฎิบัติการเขียนแบบงานออกแบบนิเทศศิลป์</t>
  </si>
  <si>
    <t>กล้องถ่ายภาพ</t>
  </si>
  <si>
    <t xml:space="preserve">ชุดปฏิบัติการเพื่อการศึกษานักปฏิบัติโปรแกรม 3 มิติขั้นสูง 
</t>
  </si>
  <si>
    <t xml:space="preserve">ชุดครุภัณฑ์แปรรูปสมุนไพรมูลค่าสูงตามมาตรฐาน อย.    </t>
  </si>
  <si>
    <t xml:space="preserve">ชุดครุภัณฑ์กล้องจุลทรรศน์ดิจิตอลเพื่อพัฒนานวัตกรด้านสุขภาพและความงาม      
  </t>
  </si>
  <si>
    <t>ระบบพิสูจน์ตัวตนภายในมหาวิทยาลัยฯ และเพิ่มประสิทธิภาพการเชื่อมต่อ
ระบบเครือข่าย</t>
  </si>
  <si>
    <t>ระบบ</t>
  </si>
  <si>
    <t xml:space="preserve">ระบบเครือข่ายไร้สายเพื่อการเรียนรู้           </t>
  </si>
  <si>
    <t>ชุดผลิตสื่อการเรียนการสอนออนไลน์ และการบริการ</t>
  </si>
  <si>
    <t>เครื่องสำรองไฟฟ้า 
ขนาด 60 kVA</t>
  </si>
  <si>
    <t>เครื่องกำเนิดไฟฟ้า ขนาด 150 กิโลวัตต์ พร้อมติดตั้ง</t>
  </si>
  <si>
    <t>เครื่องคอมพิวเตอร์ สำหรับงานประมวลผลแบบที่ 2</t>
  </si>
  <si>
    <t>เครื่องคอมพิวเตอร์ สำหรับงานกราฟฟิก</t>
  </si>
  <si>
    <t>เครื่องสำรองไฟฟ้าขนาด 1 kVA</t>
  </si>
  <si>
    <t>ระบบสำรองความเสียหายและกู้คืนข้อมูลเครื่องคอมพิวเตอร์แม่ข่าย</t>
  </si>
  <si>
    <t>เครื่องคอมพิวเตอร์โน้ตบุ๊ก สำหรับงานประมวลผล</t>
  </si>
  <si>
    <t>สถาบันวิจัยและพัฒนา</t>
  </si>
  <si>
    <t>เครื่องคอมพิวเตอร์ สำหรับงานประมวลผล แบบที่ 2</t>
  </si>
  <si>
    <t>เครื่องพิมพ์เลเซอร์ หรือ LED สี ชนิด Network แบบที่ 2</t>
  </si>
  <si>
    <t>ชุดห้องประชุมพร้อมติดตั้ง</t>
  </si>
  <si>
    <t>ชุดวิเคราะห์รูปร่างสัณฐานวิทยาของวัสดุขั้นสูง</t>
  </si>
  <si>
    <t>ชุดกล้องจุลทรรศน์อิเล็กตรอนแบบส่องผ่าน</t>
  </si>
  <si>
    <t>เครื่องวิเคราะห์ขนาดอนุภาค (Particle size analyzer)</t>
  </si>
  <si>
    <t>ชุดกล้องจุลทรรศน์แรงอะตอม</t>
  </si>
  <si>
    <t>ชุดระบบกล้องจุลทรรศน์ วิเคราะห์คอนโฟคอลรามาน</t>
  </si>
  <si>
    <t>เครื่องคอมพิวเตอร์สำหรับงานประมวลผล แบบที่ 2</t>
  </si>
  <si>
    <t>ชุดปั๊มพ่นยา 3 สูบพร้อมเครื่องยนต์เบนซิน</t>
  </si>
  <si>
    <t>เครื่องสูบน้ำแบบหอยโข่งมอเตอร์ไฟฟ้า</t>
  </si>
  <si>
    <t>โดรนการเกษตร DJI AGRAS T10</t>
  </si>
  <si>
    <t xml:space="preserve"> เครื่อง</t>
  </si>
  <si>
    <t>เครื่องพิมพ์เลเซอร์ หรือ LED ขาวดำ ชนิด Network แบบที่ 2</t>
  </si>
  <si>
    <t>เครื่องพิมพ์เลเซอร์หรือชนิด LED ขาวดำ</t>
  </si>
  <si>
    <t>กล้องระดับ ขนาดกำลังขยาย 30 เท่า</t>
  </si>
  <si>
    <t xml:space="preserve">เครื่องพิมพ์ Multifunction เลเซอร์ หรือ LED สี    </t>
  </si>
  <si>
    <t>ปั๊มแช่ดูดน้ำ ดูดโคลน 2 นิ้ว</t>
  </si>
  <si>
    <t>สแกนเนอร์ สำหรับงานเก็บเอกสารระดับศูนย์บริการ แบบที่ 3</t>
  </si>
  <si>
    <t>เครื่องพิมพ์เลเซอร์ หรือ LED ขาวดำ ชนิด Network แบบที่ 1</t>
  </si>
  <si>
    <t>เครื่องตัดหญ้าแบบข้อแข็ง</t>
  </si>
  <si>
    <t>รถเข็นตัดหญ้า 4 ล้อ แบบมีที่เก็บ</t>
  </si>
  <si>
    <t>เครื่องพ่นหมอกควัน</t>
  </si>
  <si>
    <t>รถเข็นตัดหญ้าล้อจักรยาน</t>
  </si>
  <si>
    <t>ชุดเครื่องพิมพ์ป้ายไวนิล</t>
  </si>
  <si>
    <t>ชุดไม้กั้นรถยนต์อัตโนมัติ</t>
  </si>
  <si>
    <t>เครื่องถ่ายเอกสารระบบดิจิตอล (ขาว-ดำ และสี) ความเร็ว 30 แผ่นต่อนาที</t>
  </si>
  <si>
    <t xml:space="preserve">เครื่องพิมพ์เลเซอร์ หรือ LED ขาวดำ ชนิด Network แบบที่ 1    </t>
  </si>
  <si>
    <t xml:space="preserve">เครื่องคอมพิวเตอร์ สำหรับงานประมวลผล แบบที่ 2 </t>
  </si>
  <si>
    <t>ชุดมัลติมีเดียสำหรับงานขับเคลื่อนงานยุทธศาสตร์</t>
  </si>
  <si>
    <t xml:space="preserve">เครื่องพิมพ์เลเซอร์ หรือ LED สี ชนิด Network แบบที่ 2
</t>
  </si>
  <si>
    <t xml:space="preserve">เครื่องพิมพ์เลเซอร์ หรือ LED  ขาวดำชนิด Network แบบที่ 2
</t>
  </si>
  <si>
    <t>เครื่องถ่ายเอกสารระบบดิจิตอล (ขาว-ดำ และสี) ความเร็ว 30 แผ่น ต่อนาที</t>
  </si>
  <si>
    <t>ชุดผลิตข่าวเพื่อการประชาสัมพันธ์</t>
  </si>
  <si>
    <t>ครุภัณฑ์อุปกรณ์สนามหลัก ประจำอาคารศูนย์พัฒนาศักยภาพนักศึกษา</t>
  </si>
  <si>
    <t>ชุดอุปกรณ์ออกกำลังกาย ประจำอาคารศูนย์พัฒนาศักยภาพนักศึกษา</t>
  </si>
  <si>
    <t>โสตทัศนูปกรณ์ ประจำอาคารศูนย์พัฒนาศักยภาพนักศึกษา</t>
  </si>
  <si>
    <t>ครุภัณฑ์สำนักงาน ประจำอาคารศูนย์พัฒนาศักยภาพนักศึกษา</t>
  </si>
  <si>
    <t>ลิฟต์ภายในอาคารศูนย์พัฒนาศักยภาพนักศึกษา</t>
  </si>
  <si>
    <t xml:space="preserve">เครื่องพิมพ์เลเซอร์ หรือ LED ขาวดำ ชนิด Network แบบที่ 2 </t>
  </si>
  <si>
    <t xml:space="preserve">ครุภัณฑ์ประกอบอาคารศูนย์พัฒนาศักยภาพนักศึกษา </t>
  </si>
  <si>
    <t>ลิฟต์ภายในอาคาร</t>
  </si>
  <si>
    <t>สำนักสหกิจศึกษา</t>
  </si>
  <si>
    <t>ครุภัณฑ์สำนักงานสำนักสหกิจศึกษา</t>
  </si>
  <si>
    <t xml:space="preserve">สำนักบัณฑิตศึกษา </t>
  </si>
  <si>
    <t xml:space="preserve">ครุภัณฑ์ห้องฝ่ายวิชาการ และวิจัยสำนักบัณฑิตศึกษา </t>
  </si>
  <si>
    <t>ครุภัณฑ์อุปกรณ์และระบบคอมพิวเตอร์สำนักบัณฑิตศึกษา</t>
  </si>
  <si>
    <t xml:space="preserve">ครุภัณฑ์ห้องประชุมของสำนักบัณฑิตศึกษา </t>
  </si>
  <si>
    <t>เครื่องถ่ายเอกสารระบบดิจิตอล (ขาว - ดำและสี) ความเร็ว 40 แผ่นต่อนาที</t>
  </si>
  <si>
    <t xml:space="preserve">กองกฎหมาย  </t>
  </si>
  <si>
    <t>ตู้เก็บเอกสารชนิดเลื่อนบนรางแบบพวงมาลัยหมุน</t>
  </si>
  <si>
    <t xml:space="preserve">ครุภัณฑ์ประจำห้องปฏิบัติการ ระบบการจัดการบริหารธุรกิจ  
</t>
  </si>
  <si>
    <t>ครุภัณฑ์ประกอบการเรียนการสอนสาขาวิชาศิลปศึกษา</t>
  </si>
  <si>
    <t>ขาตั้งวาดภาพ</t>
  </si>
  <si>
    <t>เครื่องมัลติมีเดียโปรเจคเตอร์ ระดับ GA  ขนาด 4,000 ANSI Lumens</t>
  </si>
  <si>
    <t>ตู้โรยยางสน</t>
  </si>
  <si>
    <t>ขาตั้งวาดรูปสตูดิโอ ไม้บีชปรับองศา</t>
  </si>
  <si>
    <t>ขาตั้งอลูมิเนียม 150 cm</t>
  </si>
  <si>
    <t xml:space="preserve">เครื่องคอมพิวเตอร์โน้ตบุ๊ก สำหรับงานประมวลผลกราฟิก </t>
  </si>
  <si>
    <t>เครื่องพิมพ์ multifunction เลเซอร์ สำหรับงานสำนักงาน</t>
  </si>
  <si>
    <t>สแกนเนอร์สำหรับงานประมวลผลขั้นสูง</t>
  </si>
  <si>
    <t>ครุภัณฑ์เพื่อพัฒนาศักยภาพบุคลากรด้านอุตสาหกรรมการท่องเที่ยว การบริการ การพัฒนาสังคมและสิ่งแวดล้อมอย่างยั่งยืน</t>
  </si>
  <si>
    <t xml:space="preserve">ครุภัณฑ์ศูนย์บ่มเพาะและพัฒนาสมรรถนะกำลังคน ด้านเทคโนโลยีบล็อกเชน และอิเล็กทรอนิกส์ปัญญาประดิษฐ์ สำหรับข้อมูลขนาดใหญ่บนพื้นฐานเศรษฐกิจดิจิทัล 
(The Incubator and Workforce Development Center of Blockchain Technology AI2OT for Big Data in Digital Economy) </t>
  </si>
  <si>
    <t xml:space="preserve">ชุดปฏิบัติการเพื่อพัฒนาสมรรถนะการควบคุมและซ่อมบำรุงหุ่นยนต์อุตสาหกรรม </t>
  </si>
  <si>
    <t xml:space="preserve">ชุดปฏิบัติการด้านการสกัดสารสำคัญในสมุนไพรเพื่อประยุกต์ใช้ในงานพัฒนาการรักษาโรคอุบัติใหม่ </t>
  </si>
  <si>
    <t xml:space="preserve">ชุดปฏิบัติการด้านเทคโนโลยีนาโนบับเบิ้ลเพื่อพัฒนาเทคโนโลยีการปลูกพืชและการผลิตสัตว์น้ำที่มีมูลค่าสูง </t>
  </si>
  <si>
    <t xml:space="preserve">ครุภัณฑ์ชุดพัฒนาเพื่อการส่งเสริมการเพิ่มมูลค่าผลิตภัณฑ์ด้วยกระบวนการหมักบ่มทางเคมี </t>
  </si>
  <si>
    <t>ชุดวิเคราะห์ธาตุอาหารในดินและพืชแบบแม่นยำสูง</t>
  </si>
  <si>
    <t xml:space="preserve">ครุภัณฑ์ชุดทดสอบทางห้องปฏิบัติการเพื่อยกระดับการพัฒนาธุรกิจอาหารสัตว์ </t>
  </si>
  <si>
    <t xml:space="preserve">ชุดปฏิบัติการนวัตกรรมการแปรรูปและเพิ่มมูลค่าอาหารแห่งอนาคตด้วยเทคโนโลยีการทำแห้งภายใต้สภาวะสุญญากาศ </t>
  </si>
  <si>
    <t xml:space="preserve">ชุดปฏิบัติการนวัตกรรมการแปรรูปอาหารแห่งอนาคตแบบบรรจุในภาชนะปิดสนิทด้วยเทคโนโลยีการฆ่าเชื้อภายใต้ความร้อนและความดันสูงเพื่อความมั่นคงทางอาหาร </t>
  </si>
  <si>
    <t xml:space="preserve">ครุภัณฑ์แหล่งเรียนรู้พืชสมุนไพรและการท่องเที่ยวเชิงเกษตร </t>
  </si>
  <si>
    <t xml:space="preserve">ชุดฝึกการสร้างและใช้งานระบบIoT เบื้องต้น </t>
  </si>
  <si>
    <t xml:space="preserve">ครุภัณฑ์ชุดพัฒนาผลิตภัณฑ์และวิเคราะห์ทางประสาทสัมผัสอาหารแห่งอนาคตต้นแบบ </t>
  </si>
  <si>
    <t xml:space="preserve">ครุภัณฑ์ชุดออกแบบและพัฒนานวัตกรรมบรรจุภัณฑ์ </t>
  </si>
  <si>
    <t>ชุดครุภัณฑ์สำหรับการพัฒนาศูนย์ยกระดับ SMEs ด้วยนวัตกรรมเชิงสร้างสรรค์ ก้าวสู่การเป็นผู้ประกอบการอัจฉริยะเพื่อเผยแพร่ความรู้</t>
  </si>
  <si>
    <t xml:space="preserve">ครุภัณฑ์โรงงานแปรรูปอาหารเพื่อสุขภาพกลุ่มซุปเปอร์ฟู้ดต้นแบบตามมาตรฐานสากล </t>
  </si>
  <si>
    <t xml:space="preserve">ครุภัณฑ์ห้องปฏิบัติทดสอบความปลอดภัยทางเคมีและจุลชีววิทยาในอาหารและผลิตภัณฑ์ทางการเกษตรเพื่อรองรับการขอรับรองตามมาตรฐาน ISO/IEC 17025:2017 </t>
  </si>
  <si>
    <t xml:space="preserve">ครุภัณฑ์ศูนย์ฝึกอบรมการบริการและสร้างมูลค่าเพื่อการพัฒนาการท่องเที่ยวแบบครบวงจร </t>
  </si>
  <si>
    <t xml:space="preserve">ครุภัณฑ์ศูนย์ออกแบบและพัฒนาสื่อเพื่อส่งเสริมการท่องเที่ยวและผลิตภัณฑ์  </t>
  </si>
  <si>
    <t xml:space="preserve">ครุภัณฑ์ห้องปฏิบัติการบริษัททัวร์จำลอง  </t>
  </si>
  <si>
    <t xml:space="preserve">ครุภัณฑ์ห้องปฏิบัติการศูนย์ฝึกงานการโรงแรมราชบงกช  </t>
  </si>
  <si>
    <t xml:space="preserve">ครุภัณฑ์การพัฒนาทักษะอาชีพและเสริมสร้างศักยภาพบุคลากรในอุตสาหกรรมการท่องเที่ยว เพื่อรองรับทิศทางการท่องเที่ยวแบบใหม่  </t>
  </si>
  <si>
    <t xml:space="preserve">ครุภัณฑ์ศูนย์ส่งเสริมทักษะภาษาต่างประเทศเพื่อเพิ่มประสิทธิภาพการบริการหลังวิกฤติ โควิด-19 </t>
  </si>
  <si>
    <t xml:space="preserve">ครุภัณฑ์โรงงานแปรรูปอาหารแห่งอนาคต (Future Foods) เชิง Semi-Automation ต้นแบบ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</si>
</sst>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"/>
    <numFmt numFmtId="167" formatCode="_(* #,##0_);_(* \(#,##0\);_(* &quot;-&quot;??_);_(@_)"/>
  </numFmts>
  <fonts count="3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  <font>
      <sz val="14"/>
      <name val="TH SarabunPSK"/>
      <family val="2"/>
    </font>
    <font>
      <sz val="14"/>
      <color theme="1"/>
      <name val="Calibri"/>
      <family val="2"/>
      <scheme val="minor"/>
    </font>
    <font>
      <sz val="16"/>
      <color rgb="FF0000FF"/>
      <name val="TH SarabunPSK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 New"/>
      <family val="2"/>
    </font>
    <font>
      <u/>
      <sz val="16"/>
      <name val="TH SarabunPSK"/>
      <family val="2"/>
    </font>
    <font>
      <b/>
      <sz val="15"/>
      <name val="TH SarabunPSK"/>
      <family val="2"/>
    </font>
    <font>
      <b/>
      <sz val="15"/>
      <color rgb="FF0000FF"/>
      <name val="TH SarabunPS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7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13" fillId="0" borderId="0"/>
  </cellStyleXfs>
  <cellXfs count="752">
    <xf numFmtId="0" fontId="0" fillId="0" borderId="0" xfId="0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15" fillId="0" borderId="1" xfId="2" applyFont="1" applyBorder="1" applyAlignment="1">
      <alignment horizontal="left" vertical="top"/>
    </xf>
    <xf numFmtId="0" fontId="15" fillId="0" borderId="0" xfId="2" applyFont="1" applyAlignment="1">
      <alignment vertical="top"/>
    </xf>
    <xf numFmtId="0" fontId="15" fillId="0" borderId="0" xfId="3" applyFont="1" applyAlignment="1">
      <alignment horizontal="center" vertical="top" wrapText="1"/>
    </xf>
    <xf numFmtId="0" fontId="15" fillId="0" borderId="0" xfId="2" applyFont="1" applyAlignment="1">
      <alignment horizontal="center" vertical="top"/>
    </xf>
    <xf numFmtId="0" fontId="15" fillId="3" borderId="3" xfId="2" applyFont="1" applyFill="1" applyBorder="1" applyAlignment="1">
      <alignment horizontal="left" vertical="top"/>
    </xf>
    <xf numFmtId="0" fontId="15" fillId="3" borderId="5" xfId="2" applyFont="1" applyFill="1" applyBorder="1" applyAlignment="1">
      <alignment vertical="top" wrapText="1"/>
    </xf>
    <xf numFmtId="0" fontId="15" fillId="3" borderId="0" xfId="2" applyFont="1" applyFill="1" applyAlignment="1">
      <alignment horizontal="center" vertical="top"/>
    </xf>
    <xf numFmtId="165" fontId="15" fillId="3" borderId="0" xfId="1" applyNumberFormat="1" applyFont="1" applyFill="1" applyAlignment="1">
      <alignment horizontal="center" vertical="top"/>
    </xf>
    <xf numFmtId="166" fontId="16" fillId="0" borderId="0" xfId="2" applyNumberFormat="1" applyFont="1" applyAlignment="1">
      <alignment vertical="top"/>
    </xf>
    <xf numFmtId="0" fontId="16" fillId="0" borderId="0" xfId="2" applyFont="1"/>
    <xf numFmtId="0" fontId="16" fillId="0" borderId="10" xfId="2" applyFont="1" applyBorder="1" applyAlignment="1">
      <alignment horizontal="center" vertical="top"/>
    </xf>
    <xf numFmtId="0" fontId="20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right" vertical="top" wrapText="1"/>
    </xf>
    <xf numFmtId="0" fontId="19" fillId="0" borderId="0" xfId="2" applyFont="1"/>
    <xf numFmtId="0" fontId="21" fillId="0" borderId="0" xfId="2" applyFont="1"/>
    <xf numFmtId="0" fontId="19" fillId="0" borderId="0" xfId="3" applyFont="1" applyAlignment="1">
      <alignment vertical="top" wrapText="1"/>
    </xf>
    <xf numFmtId="0" fontId="18" fillId="0" borderId="0" xfId="3" applyFont="1" applyAlignment="1">
      <alignment horizontal="center" vertical="top" wrapText="1"/>
    </xf>
    <xf numFmtId="41" fontId="22" fillId="0" borderId="0" xfId="4" applyNumberFormat="1" applyFont="1" applyFill="1" applyBorder="1" applyAlignment="1">
      <alignment horizontal="right" vertical="top" wrapText="1"/>
    </xf>
    <xf numFmtId="0" fontId="23" fillId="0" borderId="0" xfId="0" applyFont="1"/>
    <xf numFmtId="0" fontId="16" fillId="0" borderId="11" xfId="2" applyFont="1" applyBorder="1" applyAlignment="1">
      <alignment horizontal="center" vertical="top"/>
    </xf>
    <xf numFmtId="0" fontId="16" fillId="0" borderId="9" xfId="2" applyFont="1" applyBorder="1" applyAlignment="1">
      <alignment horizontal="center" vertical="top"/>
    </xf>
    <xf numFmtId="0" fontId="16" fillId="0" borderId="9" xfId="2" applyFont="1" applyBorder="1" applyAlignment="1">
      <alignment horizontal="left" vertical="top" wrapText="1"/>
    </xf>
    <xf numFmtId="41" fontId="16" fillId="0" borderId="9" xfId="4" applyNumberFormat="1" applyFont="1" applyFill="1" applyBorder="1" applyAlignment="1">
      <alignment horizontal="right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9" xfId="3" applyFont="1" applyBorder="1" applyAlignment="1">
      <alignment horizontal="center" vertical="top" wrapText="1"/>
    </xf>
    <xf numFmtId="0" fontId="16" fillId="0" borderId="10" xfId="3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3" applyFont="1" applyAlignment="1">
      <alignment horizontal="center" vertical="top"/>
    </xf>
    <xf numFmtId="0" fontId="18" fillId="0" borderId="0" xfId="3" applyFont="1" applyAlignment="1">
      <alignment horizontal="right" vertical="top" wrapText="1"/>
    </xf>
    <xf numFmtId="0" fontId="16" fillId="0" borderId="9" xfId="2" applyFont="1" applyBorder="1" applyAlignment="1">
      <alignment horizontal="left" vertical="top"/>
    </xf>
    <xf numFmtId="0" fontId="15" fillId="0" borderId="0" xfId="3" applyFont="1" applyAlignment="1">
      <alignment horizontal="center" vertical="top"/>
    </xf>
    <xf numFmtId="0" fontId="15" fillId="0" borderId="0" xfId="3" applyFont="1" applyAlignment="1">
      <alignment horizontal="right" vertical="top" wrapText="1"/>
    </xf>
    <xf numFmtId="0" fontId="15" fillId="2" borderId="2" xfId="3" applyFont="1" applyFill="1" applyBorder="1" applyAlignment="1">
      <alignment horizontal="center" vertical="center" wrapText="1"/>
    </xf>
    <xf numFmtId="0" fontId="15" fillId="6" borderId="0" xfId="2" applyFont="1" applyFill="1" applyAlignment="1">
      <alignment horizontal="center" vertical="top"/>
    </xf>
    <xf numFmtId="0" fontId="15" fillId="6" borderId="3" xfId="2" applyFont="1" applyFill="1" applyBorder="1" applyAlignment="1">
      <alignment horizontal="left" vertical="center"/>
    </xf>
    <xf numFmtId="0" fontId="15" fillId="6" borderId="5" xfId="2" applyFont="1" applyFill="1" applyBorder="1" applyAlignment="1">
      <alignment vertical="top" wrapText="1"/>
    </xf>
    <xf numFmtId="41" fontId="15" fillId="7" borderId="2" xfId="4" applyNumberFormat="1" applyFont="1" applyFill="1" applyBorder="1" applyAlignment="1">
      <alignment horizontal="right" vertical="top" wrapText="1"/>
    </xf>
    <xf numFmtId="41" fontId="15" fillId="7" borderId="2" xfId="4" applyNumberFormat="1" applyFont="1" applyFill="1" applyBorder="1" applyAlignment="1">
      <alignment horizontal="center" vertical="top" wrapText="1"/>
    </xf>
    <xf numFmtId="165" fontId="15" fillId="6" borderId="0" xfId="2" applyNumberFormat="1" applyFont="1" applyFill="1" applyAlignment="1">
      <alignment horizontal="center" vertical="top"/>
    </xf>
    <xf numFmtId="165" fontId="15" fillId="6" borderId="0" xfId="6" applyNumberFormat="1" applyFont="1" applyFill="1" applyAlignment="1">
      <alignment horizontal="center" vertical="top"/>
    </xf>
    <xf numFmtId="41" fontId="16" fillId="3" borderId="2" xfId="4" applyNumberFormat="1" applyFont="1" applyFill="1" applyBorder="1" applyAlignment="1">
      <alignment horizontal="right" vertical="top" wrapText="1"/>
    </xf>
    <xf numFmtId="41" fontId="16" fillId="3" borderId="2" xfId="4" applyNumberFormat="1" applyFont="1" applyFill="1" applyBorder="1" applyAlignment="1">
      <alignment horizontal="center" vertical="top" wrapText="1"/>
    </xf>
    <xf numFmtId="165" fontId="15" fillId="3" borderId="0" xfId="6" applyNumberFormat="1" applyFont="1" applyFill="1" applyAlignment="1">
      <alignment horizontal="center" vertical="top"/>
    </xf>
    <xf numFmtId="0" fontId="16" fillId="0" borderId="9" xfId="3" applyFont="1" applyBorder="1" applyAlignment="1">
      <alignment vertical="top" wrapText="1"/>
    </xf>
    <xf numFmtId="0" fontId="16" fillId="0" borderId="10" xfId="3" applyFont="1" applyBorder="1" applyAlignment="1">
      <alignment vertical="top" wrapText="1"/>
    </xf>
    <xf numFmtId="41" fontId="16" fillId="0" borderId="0" xfId="4" applyNumberFormat="1" applyFont="1" applyFill="1" applyBorder="1" applyAlignment="1">
      <alignment horizontal="right" vertical="top" wrapText="1"/>
    </xf>
    <xf numFmtId="0" fontId="16" fillId="0" borderId="10" xfId="3" applyFont="1" applyBorder="1" applyAlignment="1">
      <alignment horizontal="right" vertical="top" wrapText="1"/>
    </xf>
    <xf numFmtId="0" fontId="16" fillId="0" borderId="10" xfId="3" applyFont="1" applyBorder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16" fillId="0" borderId="12" xfId="3" applyFont="1" applyBorder="1" applyAlignment="1">
      <alignment horizontal="right" vertical="top" wrapText="1"/>
    </xf>
    <xf numFmtId="0" fontId="16" fillId="0" borderId="12" xfId="3" applyFont="1" applyBorder="1" applyAlignment="1">
      <alignment horizontal="left" vertical="top" wrapText="1"/>
    </xf>
    <xf numFmtId="165" fontId="24" fillId="0" borderId="9" xfId="6" applyNumberFormat="1" applyFont="1" applyBorder="1" applyAlignment="1">
      <alignment vertical="top"/>
    </xf>
    <xf numFmtId="0" fontId="16" fillId="0" borderId="9" xfId="3" applyFont="1" applyBorder="1" applyAlignment="1">
      <alignment horizontal="right" vertical="top" wrapText="1"/>
    </xf>
    <xf numFmtId="0" fontId="16" fillId="0" borderId="9" xfId="3" applyFont="1" applyBorder="1" applyAlignment="1">
      <alignment horizontal="left" vertical="top" wrapText="1"/>
    </xf>
    <xf numFmtId="0" fontId="16" fillId="0" borderId="8" xfId="3" applyFont="1" applyBorder="1" applyAlignment="1">
      <alignment vertical="top" wrapText="1"/>
    </xf>
    <xf numFmtId="0" fontId="16" fillId="0" borderId="13" xfId="3" applyFont="1" applyBorder="1" applyAlignment="1">
      <alignment horizontal="left" vertical="top" wrapText="1"/>
    </xf>
    <xf numFmtId="165" fontId="24" fillId="0" borderId="0" xfId="6" applyNumberFormat="1" applyFont="1" applyBorder="1" applyAlignment="1">
      <alignment vertical="top"/>
    </xf>
    <xf numFmtId="0" fontId="16" fillId="0" borderId="12" xfId="3" applyFont="1" applyBorder="1" applyAlignment="1">
      <alignment vertical="top" wrapText="1"/>
    </xf>
    <xf numFmtId="0" fontId="19" fillId="0" borderId="9" xfId="3" applyFont="1" applyBorder="1" applyAlignment="1">
      <alignment horizontal="left" vertical="top" wrapText="1"/>
    </xf>
    <xf numFmtId="0" fontId="19" fillId="0" borderId="9" xfId="3" applyFont="1" applyBorder="1" applyAlignment="1">
      <alignment vertical="top" wrapText="1"/>
    </xf>
    <xf numFmtId="0" fontId="16" fillId="0" borderId="8" xfId="3" applyFont="1" applyBorder="1" applyAlignment="1">
      <alignment horizontal="right" vertical="top" wrapText="1"/>
    </xf>
    <xf numFmtId="0" fontId="16" fillId="0" borderId="0" xfId="3" applyFont="1" applyAlignment="1">
      <alignment horizontal="right" vertical="top" wrapText="1"/>
    </xf>
    <xf numFmtId="0" fontId="16" fillId="0" borderId="0" xfId="3" applyFont="1" applyAlignment="1">
      <alignment vertical="top" wrapText="1"/>
    </xf>
    <xf numFmtId="0" fontId="16" fillId="0" borderId="13" xfId="3" applyFont="1" applyBorder="1" applyAlignment="1">
      <alignment vertical="top" wrapText="1"/>
    </xf>
    <xf numFmtId="0" fontId="16" fillId="8" borderId="2" xfId="3" applyFont="1" applyFill="1" applyBorder="1" applyAlignment="1">
      <alignment vertical="top" wrapText="1"/>
    </xf>
    <xf numFmtId="0" fontId="19" fillId="0" borderId="14" xfId="3" applyFont="1" applyBorder="1" applyAlignment="1">
      <alignment horizontal="left" vertical="top" wrapText="1"/>
    </xf>
    <xf numFmtId="0" fontId="14" fillId="0" borderId="0" xfId="2" applyFont="1" applyAlignment="1">
      <alignment horizontal="centerContinuous" vertical="top"/>
    </xf>
    <xf numFmtId="0" fontId="25" fillId="0" borderId="0" xfId="2" applyFont="1" applyAlignment="1">
      <alignment horizontal="centerContinuous" vertical="top"/>
    </xf>
    <xf numFmtId="0" fontId="26" fillId="0" borderId="0" xfId="2" applyFont="1" applyAlignment="1">
      <alignment horizontal="centerContinuous" vertical="top"/>
    </xf>
    <xf numFmtId="0" fontId="15" fillId="0" borderId="0" xfId="2" applyFont="1" applyAlignment="1">
      <alignment horizontal="centerContinuous" vertical="center"/>
    </xf>
    <xf numFmtId="0" fontId="25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15" fillId="7" borderId="3" xfId="2" applyFont="1" applyFill="1" applyBorder="1" applyAlignment="1">
      <alignment horizontal="left" vertical="center"/>
    </xf>
    <xf numFmtId="0" fontId="15" fillId="7" borderId="5" xfId="2" applyFont="1" applyFill="1" applyBorder="1" applyAlignment="1">
      <alignment vertical="top" wrapText="1"/>
    </xf>
    <xf numFmtId="0" fontId="15" fillId="7" borderId="2" xfId="2" applyFont="1" applyFill="1" applyBorder="1" applyAlignment="1">
      <alignment horizontal="center" vertical="top" wrapText="1"/>
    </xf>
    <xf numFmtId="0" fontId="15" fillId="7" borderId="2" xfId="2" applyFont="1" applyFill="1" applyBorder="1" applyAlignment="1">
      <alignment horizontal="center" vertical="top"/>
    </xf>
    <xf numFmtId="165" fontId="15" fillId="7" borderId="2" xfId="6" applyNumberFormat="1" applyFont="1" applyFill="1" applyBorder="1" applyAlignment="1">
      <alignment horizontal="center" vertical="top"/>
    </xf>
    <xf numFmtId="165" fontId="15" fillId="7" borderId="0" xfId="2" applyNumberFormat="1" applyFont="1" applyFill="1" applyAlignment="1">
      <alignment horizontal="center" vertical="top"/>
    </xf>
    <xf numFmtId="0" fontId="15" fillId="7" borderId="0" xfId="2" applyFont="1" applyFill="1" applyAlignment="1">
      <alignment horizontal="center" vertical="top"/>
    </xf>
    <xf numFmtId="165" fontId="15" fillId="7" borderId="0" xfId="6" applyNumberFormat="1" applyFont="1" applyFill="1" applyAlignment="1">
      <alignment horizontal="center" vertical="top"/>
    </xf>
    <xf numFmtId="0" fontId="15" fillId="3" borderId="2" xfId="2" applyFont="1" applyFill="1" applyBorder="1" applyAlignment="1">
      <alignment horizontal="center" vertical="top" wrapText="1"/>
    </xf>
    <xf numFmtId="0" fontId="15" fillId="3" borderId="2" xfId="2" applyFont="1" applyFill="1" applyBorder="1" applyAlignment="1">
      <alignment horizontal="center" vertical="top"/>
    </xf>
    <xf numFmtId="165" fontId="15" fillId="3" borderId="2" xfId="6" applyNumberFormat="1" applyFont="1" applyFill="1" applyBorder="1" applyAlignment="1">
      <alignment horizontal="center" vertical="top"/>
    </xf>
    <xf numFmtId="165" fontId="27" fillId="3" borderId="2" xfId="6" applyNumberFormat="1" applyFont="1" applyFill="1" applyBorder="1" applyAlignment="1">
      <alignment horizontal="center" vertical="top"/>
    </xf>
    <xf numFmtId="0" fontId="15" fillId="8" borderId="3" xfId="2" applyFont="1" applyFill="1" applyBorder="1" applyAlignment="1">
      <alignment horizontal="left" vertical="top"/>
    </xf>
    <xf numFmtId="0" fontId="15" fillId="8" borderId="5" xfId="2" applyFont="1" applyFill="1" applyBorder="1" applyAlignment="1">
      <alignment vertical="top" wrapText="1"/>
    </xf>
    <xf numFmtId="0" fontId="15" fillId="8" borderId="2" xfId="2" applyFont="1" applyFill="1" applyBorder="1" applyAlignment="1">
      <alignment horizontal="center" vertical="top" wrapText="1"/>
    </xf>
    <xf numFmtId="0" fontId="15" fillId="8" borderId="2" xfId="2" applyFont="1" applyFill="1" applyBorder="1" applyAlignment="1">
      <alignment horizontal="center" vertical="top"/>
    </xf>
    <xf numFmtId="165" fontId="15" fillId="8" borderId="2" xfId="6" applyNumberFormat="1" applyFont="1" applyFill="1" applyBorder="1" applyAlignment="1">
      <alignment horizontal="center" vertical="top"/>
    </xf>
    <xf numFmtId="165" fontId="27" fillId="8" borderId="2" xfId="6" applyNumberFormat="1" applyFont="1" applyFill="1" applyBorder="1" applyAlignment="1">
      <alignment horizontal="center" vertical="top"/>
    </xf>
    <xf numFmtId="41" fontId="15" fillId="8" borderId="2" xfId="4" applyNumberFormat="1" applyFont="1" applyFill="1" applyBorder="1" applyAlignment="1">
      <alignment horizontal="right" vertical="top" wrapText="1"/>
    </xf>
    <xf numFmtId="41" fontId="15" fillId="8" borderId="2" xfId="4" applyNumberFormat="1" applyFont="1" applyFill="1" applyBorder="1" applyAlignment="1">
      <alignment horizontal="center" vertical="top" wrapText="1"/>
    </xf>
    <xf numFmtId="0" fontId="15" fillId="8" borderId="0" xfId="2" applyFont="1" applyFill="1" applyAlignment="1">
      <alignment horizontal="center" vertical="top"/>
    </xf>
    <xf numFmtId="165" fontId="15" fillId="8" borderId="0" xfId="2" applyNumberFormat="1" applyFont="1" applyFill="1" applyAlignment="1">
      <alignment horizontal="center" vertical="top"/>
    </xf>
    <xf numFmtId="0" fontId="16" fillId="4" borderId="9" xfId="2" applyFont="1" applyFill="1" applyBorder="1" applyAlignment="1">
      <alignment vertical="top" wrapText="1"/>
    </xf>
    <xf numFmtId="165" fontId="16" fillId="0" borderId="9" xfId="6" applyNumberFormat="1" applyFont="1" applyBorder="1" applyAlignment="1">
      <alignment vertical="top"/>
    </xf>
    <xf numFmtId="0" fontId="16" fillId="0" borderId="12" xfId="2" applyFont="1" applyBorder="1" applyAlignment="1">
      <alignment horizontal="center" vertical="top"/>
    </xf>
    <xf numFmtId="0" fontId="28" fillId="0" borderId="9" xfId="2" applyFont="1" applyBorder="1" applyAlignment="1">
      <alignment vertical="top" wrapText="1"/>
    </xf>
    <xf numFmtId="0" fontId="28" fillId="0" borderId="12" xfId="2" applyFont="1" applyBorder="1" applyAlignment="1">
      <alignment vertical="top" wrapText="1"/>
    </xf>
    <xf numFmtId="0" fontId="28" fillId="0" borderId="12" xfId="2" applyFont="1" applyBorder="1" applyAlignment="1">
      <alignment horizontal="center" vertical="top"/>
    </xf>
    <xf numFmtId="165" fontId="24" fillId="0" borderId="12" xfId="6" applyNumberFormat="1" applyFont="1" applyBorder="1" applyAlignment="1">
      <alignment vertical="top"/>
    </xf>
    <xf numFmtId="0" fontId="16" fillId="0" borderId="12" xfId="2" applyFont="1" applyBorder="1" applyAlignment="1">
      <alignment vertical="top" wrapText="1"/>
    </xf>
    <xf numFmtId="41" fontId="16" fillId="0" borderId="7" xfId="4" applyNumberFormat="1" applyFont="1" applyFill="1" applyBorder="1" applyAlignment="1">
      <alignment horizontal="center" vertical="top" wrapText="1"/>
    </xf>
    <xf numFmtId="41" fontId="16" fillId="0" borderId="9" xfId="4" applyNumberFormat="1" applyFont="1" applyFill="1" applyBorder="1" applyAlignment="1">
      <alignment horizontal="center" vertical="top" wrapText="1"/>
    </xf>
    <xf numFmtId="165" fontId="16" fillId="0" borderId="9" xfId="6" applyNumberFormat="1" applyFont="1" applyBorder="1" applyAlignment="1">
      <alignment horizontal="left" vertical="top" wrapText="1"/>
    </xf>
    <xf numFmtId="165" fontId="16" fillId="0" borderId="9" xfId="6" applyNumberFormat="1" applyFont="1" applyBorder="1" applyAlignment="1">
      <alignment vertical="top" wrapText="1"/>
    </xf>
    <xf numFmtId="0" fontId="16" fillId="0" borderId="9" xfId="2" applyFont="1" applyBorder="1" applyAlignment="1">
      <alignment vertical="top" wrapText="1"/>
    </xf>
    <xf numFmtId="165" fontId="16" fillId="4" borderId="9" xfId="6" applyNumberFormat="1" applyFont="1" applyFill="1" applyBorder="1" applyAlignment="1">
      <alignment horizontal="right" vertical="top" wrapText="1"/>
    </xf>
    <xf numFmtId="0" fontId="16" fillId="0" borderId="14" xfId="3" applyFont="1" applyBorder="1" applyAlignment="1">
      <alignment horizontal="center" vertical="top" wrapText="1"/>
    </xf>
    <xf numFmtId="165" fontId="16" fillId="4" borderId="9" xfId="6" applyNumberFormat="1" applyFont="1" applyFill="1" applyBorder="1" applyAlignment="1">
      <alignment vertical="top"/>
    </xf>
    <xf numFmtId="0" fontId="16" fillId="4" borderId="9" xfId="2" applyFont="1" applyFill="1" applyBorder="1" applyAlignment="1">
      <alignment horizontal="center" vertical="top"/>
    </xf>
    <xf numFmtId="165" fontId="16" fillId="4" borderId="12" xfId="6" applyNumberFormat="1" applyFont="1" applyFill="1" applyBorder="1" applyAlignment="1">
      <alignment vertical="top"/>
    </xf>
    <xf numFmtId="0" fontId="16" fillId="0" borderId="14" xfId="2" applyFont="1" applyBorder="1" applyAlignment="1">
      <alignment horizontal="center" vertical="top"/>
    </xf>
    <xf numFmtId="0" fontId="16" fillId="0" borderId="0" xfId="2" applyFont="1" applyAlignment="1">
      <alignment horizontal="center" vertical="top"/>
    </xf>
    <xf numFmtId="0" fontId="28" fillId="0" borderId="0" xfId="2" applyFont="1" applyAlignment="1">
      <alignment vertical="top" wrapText="1"/>
    </xf>
    <xf numFmtId="165" fontId="16" fillId="0" borderId="0" xfId="6" applyNumberFormat="1" applyFont="1" applyBorder="1" applyAlignment="1">
      <alignment vertical="top"/>
    </xf>
    <xf numFmtId="0" fontId="24" fillId="0" borderId="0" xfId="2" applyFont="1" applyAlignment="1">
      <alignment vertical="top"/>
    </xf>
    <xf numFmtId="0" fontId="16" fillId="0" borderId="9" xfId="2" applyFont="1" applyBorder="1" applyAlignment="1">
      <alignment vertical="top"/>
    </xf>
    <xf numFmtId="41" fontId="16" fillId="0" borderId="9" xfId="4" applyNumberFormat="1" applyFont="1" applyBorder="1" applyAlignment="1">
      <alignment horizontal="right" vertical="top" wrapText="1"/>
    </xf>
    <xf numFmtId="41" fontId="16" fillId="0" borderId="9" xfId="4" applyNumberFormat="1" applyFont="1" applyBorder="1" applyAlignment="1">
      <alignment horizontal="center" vertical="top" wrapText="1"/>
    </xf>
    <xf numFmtId="165" fontId="16" fillId="0" borderId="9" xfId="6" applyNumberFormat="1" applyFont="1" applyBorder="1" applyAlignment="1">
      <alignment horizontal="left" vertical="top"/>
    </xf>
    <xf numFmtId="41" fontId="28" fillId="0" borderId="9" xfId="4" applyNumberFormat="1" applyFont="1" applyFill="1" applyBorder="1" applyAlignment="1">
      <alignment horizontal="right" vertical="top" wrapText="1"/>
    </xf>
    <xf numFmtId="0" fontId="16" fillId="0" borderId="0" xfId="2" applyFont="1" applyAlignment="1">
      <alignment horizontal="left" vertical="top"/>
    </xf>
    <xf numFmtId="0" fontId="16" fillId="0" borderId="14" xfId="2" applyFont="1" applyBorder="1" applyAlignment="1">
      <alignment vertical="top" wrapText="1"/>
    </xf>
    <xf numFmtId="165" fontId="16" fillId="0" borderId="14" xfId="6" applyNumberFormat="1" applyFont="1" applyBorder="1" applyAlignment="1">
      <alignment vertical="top"/>
    </xf>
    <xf numFmtId="0" fontId="16" fillId="0" borderId="10" xfId="2" applyFont="1" applyBorder="1" applyAlignment="1">
      <alignment vertical="top" wrapText="1"/>
    </xf>
    <xf numFmtId="165" fontId="16" fillId="0" borderId="10" xfId="6" applyNumberFormat="1" applyFont="1" applyBorder="1" applyAlignment="1">
      <alignment vertical="top"/>
    </xf>
    <xf numFmtId="165" fontId="24" fillId="0" borderId="10" xfId="6" applyNumberFormat="1" applyFont="1" applyBorder="1" applyAlignment="1">
      <alignment vertical="top"/>
    </xf>
    <xf numFmtId="0" fontId="24" fillId="0" borderId="0" xfId="2" applyFont="1"/>
    <xf numFmtId="0" fontId="19" fillId="0" borderId="0" xfId="3" applyFont="1" applyAlignment="1">
      <alignment horizontal="left" vertical="top" wrapText="1"/>
    </xf>
    <xf numFmtId="0" fontId="15" fillId="8" borderId="3" xfId="2" applyFont="1" applyFill="1" applyBorder="1" applyAlignment="1">
      <alignment horizontal="left" vertical="center"/>
    </xf>
    <xf numFmtId="0" fontId="15" fillId="8" borderId="5" xfId="2" applyFont="1" applyFill="1" applyBorder="1" applyAlignment="1">
      <alignment horizontal="left" vertical="center"/>
    </xf>
    <xf numFmtId="41" fontId="16" fillId="8" borderId="2" xfId="4" applyNumberFormat="1" applyFont="1" applyFill="1" applyBorder="1" applyAlignment="1">
      <alignment horizontal="right" vertical="top" wrapText="1"/>
    </xf>
    <xf numFmtId="165" fontId="16" fillId="0" borderId="12" xfId="6" applyNumberFormat="1" applyFont="1" applyBorder="1"/>
    <xf numFmtId="41" fontId="16" fillId="0" borderId="7" xfId="4" applyNumberFormat="1" applyFont="1" applyFill="1" applyBorder="1" applyAlignment="1">
      <alignment horizontal="right" vertical="top" wrapText="1"/>
    </xf>
    <xf numFmtId="41" fontId="28" fillId="0" borderId="10" xfId="4" applyNumberFormat="1" applyFont="1" applyFill="1" applyBorder="1" applyAlignment="1">
      <alignment horizontal="right" vertical="top" wrapText="1"/>
    </xf>
    <xf numFmtId="41" fontId="16" fillId="0" borderId="12" xfId="4" applyNumberFormat="1" applyFont="1" applyFill="1" applyBorder="1" applyAlignment="1">
      <alignment horizontal="right" vertical="top" wrapText="1"/>
    </xf>
    <xf numFmtId="0" fontId="16" fillId="0" borderId="13" xfId="2" applyFont="1" applyBorder="1"/>
    <xf numFmtId="0" fontId="15" fillId="6" borderId="2" xfId="2" applyFont="1" applyFill="1" applyBorder="1" applyAlignment="1">
      <alignment horizontal="center" vertical="top" wrapText="1"/>
    </xf>
    <xf numFmtId="0" fontId="15" fillId="6" borderId="2" xfId="2" applyFont="1" applyFill="1" applyBorder="1" applyAlignment="1">
      <alignment horizontal="center" vertical="top"/>
    </xf>
    <xf numFmtId="165" fontId="15" fillId="6" borderId="2" xfId="6" applyNumberFormat="1" applyFont="1" applyFill="1" applyBorder="1" applyAlignment="1">
      <alignment horizontal="center" vertical="top"/>
    </xf>
    <xf numFmtId="0" fontId="15" fillId="8" borderId="3" xfId="2" applyFont="1" applyFill="1" applyBorder="1" applyAlignment="1">
      <alignment vertical="center"/>
    </xf>
    <xf numFmtId="0" fontId="15" fillId="8" borderId="5" xfId="2" applyFont="1" applyFill="1" applyBorder="1" applyAlignment="1">
      <alignment vertical="center"/>
    </xf>
    <xf numFmtId="0" fontId="15" fillId="8" borderId="2" xfId="2" applyFont="1" applyFill="1" applyBorder="1" applyAlignment="1">
      <alignment horizontal="center" vertical="center" wrapText="1"/>
    </xf>
    <xf numFmtId="0" fontId="15" fillId="8" borderId="2" xfId="2" applyFont="1" applyFill="1" applyBorder="1" applyAlignment="1">
      <alignment horizontal="center" vertical="center"/>
    </xf>
    <xf numFmtId="165" fontId="15" fillId="8" borderId="2" xfId="6" applyNumberFormat="1" applyFont="1" applyFill="1" applyBorder="1" applyAlignment="1">
      <alignment horizontal="center" vertical="center"/>
    </xf>
    <xf numFmtId="165" fontId="27" fillId="8" borderId="2" xfId="6" applyNumberFormat="1" applyFont="1" applyFill="1" applyBorder="1" applyAlignment="1">
      <alignment horizontal="center" vertical="center"/>
    </xf>
    <xf numFmtId="0" fontId="16" fillId="0" borderId="12" xfId="2" applyFont="1" applyBorder="1" applyAlignment="1">
      <alignment vertical="top"/>
    </xf>
    <xf numFmtId="165" fontId="16" fillId="0" borderId="12" xfId="6" applyNumberFormat="1" applyFont="1" applyBorder="1" applyAlignment="1">
      <alignment horizontal="center" vertical="top"/>
    </xf>
    <xf numFmtId="41" fontId="16" fillId="0" borderId="6" xfId="4" applyNumberFormat="1" applyFont="1" applyFill="1" applyBorder="1" applyAlignment="1">
      <alignment horizontal="right" vertical="top" wrapText="1"/>
    </xf>
    <xf numFmtId="41" fontId="28" fillId="0" borderId="14" xfId="4" applyNumberFormat="1" applyFont="1" applyFill="1" applyBorder="1" applyAlignment="1">
      <alignment horizontal="right" vertical="top" wrapText="1"/>
    </xf>
    <xf numFmtId="41" fontId="28" fillId="0" borderId="14" xfId="4" applyNumberFormat="1" applyFont="1" applyFill="1" applyBorder="1" applyAlignment="1">
      <alignment horizontal="center" vertical="top" wrapText="1"/>
    </xf>
    <xf numFmtId="165" fontId="16" fillId="0" borderId="9" xfId="6" applyNumberFormat="1" applyFont="1" applyBorder="1" applyAlignment="1">
      <alignment horizontal="center" vertical="top"/>
    </xf>
    <xf numFmtId="0" fontId="16" fillId="0" borderId="7" xfId="3" applyFont="1" applyBorder="1" applyAlignment="1">
      <alignment horizontal="center" vertical="top" wrapText="1"/>
    </xf>
    <xf numFmtId="0" fontId="16" fillId="0" borderId="16" xfId="2" applyFont="1" applyBorder="1"/>
    <xf numFmtId="165" fontId="16" fillId="0" borderId="12" xfId="6" applyNumberFormat="1" applyFont="1" applyBorder="1" applyAlignment="1">
      <alignment vertical="top"/>
    </xf>
    <xf numFmtId="41" fontId="16" fillId="0" borderId="10" xfId="4" applyNumberFormat="1" applyFont="1" applyFill="1" applyBorder="1" applyAlignment="1">
      <alignment horizontal="right" vertical="top" wrapText="1"/>
    </xf>
    <xf numFmtId="0" fontId="24" fillId="0" borderId="13" xfId="2" applyFont="1" applyBorder="1"/>
    <xf numFmtId="0" fontId="16" fillId="0" borderId="13" xfId="3" applyFont="1" applyBorder="1" applyAlignment="1">
      <alignment horizontal="right" vertical="top" wrapText="1"/>
    </xf>
    <xf numFmtId="0" fontId="16" fillId="0" borderId="19" xfId="2" applyFont="1" applyBorder="1" applyAlignment="1">
      <alignment vertical="top" wrapText="1"/>
    </xf>
    <xf numFmtId="165" fontId="16" fillId="0" borderId="14" xfId="6" applyNumberFormat="1" applyFont="1" applyBorder="1" applyAlignment="1">
      <alignment horizontal="left" vertical="top" wrapText="1"/>
    </xf>
    <xf numFmtId="0" fontId="16" fillId="0" borderId="21" xfId="2" applyFont="1" applyBorder="1" applyAlignment="1">
      <alignment vertical="top" wrapText="1"/>
    </xf>
    <xf numFmtId="0" fontId="16" fillId="0" borderId="6" xfId="2" applyFont="1" applyBorder="1" applyAlignment="1">
      <alignment horizontal="center" vertical="top"/>
    </xf>
    <xf numFmtId="0" fontId="16" fillId="0" borderId="23" xfId="2" applyFont="1" applyBorder="1" applyAlignment="1">
      <alignment vertical="top" wrapText="1"/>
    </xf>
    <xf numFmtId="0" fontId="15" fillId="3" borderId="3" xfId="2" applyFont="1" applyFill="1" applyBorder="1" applyAlignment="1">
      <alignment horizontal="left" vertical="center"/>
    </xf>
    <xf numFmtId="0" fontId="15" fillId="3" borderId="5" xfId="2" applyFont="1" applyFill="1" applyBorder="1" applyAlignment="1">
      <alignment horizontal="left" vertical="center"/>
    </xf>
    <xf numFmtId="0" fontId="15" fillId="3" borderId="2" xfId="2" applyFont="1" applyFill="1" applyBorder="1" applyAlignment="1">
      <alignment horizontal="center" vertical="center" wrapText="1"/>
    </xf>
    <xf numFmtId="165" fontId="15" fillId="3" borderId="2" xfId="6" applyNumberFormat="1" applyFont="1" applyFill="1" applyBorder="1" applyAlignment="1">
      <alignment horizontal="center" vertical="center"/>
    </xf>
    <xf numFmtId="165" fontId="15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5" fillId="8" borderId="5" xfId="2" applyFont="1" applyFill="1" applyBorder="1" applyAlignment="1">
      <alignment horizontal="left" vertical="center" wrapText="1"/>
    </xf>
    <xf numFmtId="165" fontId="15" fillId="3" borderId="2" xfId="6" applyNumberFormat="1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right" vertical="top" wrapText="1"/>
    </xf>
    <xf numFmtId="164" fontId="15" fillId="3" borderId="2" xfId="1" applyFont="1" applyFill="1" applyBorder="1" applyAlignment="1">
      <alignment horizontal="left" vertical="top" wrapText="1"/>
    </xf>
    <xf numFmtId="0" fontId="15" fillId="3" borderId="2" xfId="3" applyFont="1" applyFill="1" applyBorder="1" applyAlignment="1">
      <alignment horizontal="left" vertical="top" wrapText="1"/>
    </xf>
    <xf numFmtId="167" fontId="15" fillId="3" borderId="2" xfId="1" applyNumberFormat="1" applyFont="1" applyFill="1" applyBorder="1" applyAlignment="1">
      <alignment horizontal="left" vertical="top" wrapText="1"/>
    </xf>
    <xf numFmtId="0" fontId="15" fillId="6" borderId="5" xfId="2" applyFont="1" applyFill="1" applyBorder="1" applyAlignment="1">
      <alignment vertical="top"/>
    </xf>
    <xf numFmtId="0" fontId="16" fillId="4" borderId="12" xfId="2" applyFont="1" applyFill="1" applyBorder="1" applyAlignment="1">
      <alignment horizontal="center" vertical="top"/>
    </xf>
    <xf numFmtId="0" fontId="16" fillId="4" borderId="12" xfId="2" applyFont="1" applyFill="1" applyBorder="1" applyAlignment="1">
      <alignment vertical="top"/>
    </xf>
    <xf numFmtId="165" fontId="16" fillId="4" borderId="12" xfId="6" applyNumberFormat="1" applyFont="1" applyFill="1" applyBorder="1" applyAlignment="1">
      <alignment horizontal="center" vertical="top"/>
    </xf>
    <xf numFmtId="166" fontId="16" fillId="4" borderId="0" xfId="2" applyNumberFormat="1" applyFont="1" applyFill="1" applyAlignment="1">
      <alignment vertical="top"/>
    </xf>
    <xf numFmtId="0" fontId="16" fillId="4" borderId="0" xfId="2" applyFont="1" applyFill="1"/>
    <xf numFmtId="0" fontId="28" fillId="0" borderId="9" xfId="2" applyFont="1" applyBorder="1" applyAlignment="1">
      <alignment horizontal="center" vertical="top"/>
    </xf>
    <xf numFmtId="165" fontId="28" fillId="0" borderId="9" xfId="6" applyNumberFormat="1" applyFont="1" applyBorder="1" applyAlignment="1">
      <alignment vertical="top"/>
    </xf>
    <xf numFmtId="41" fontId="16" fillId="0" borderId="14" xfId="4" applyNumberFormat="1" applyFont="1" applyBorder="1" applyAlignment="1">
      <alignment horizontal="center" vertical="top" wrapText="1"/>
    </xf>
    <xf numFmtId="41" fontId="16" fillId="0" borderId="14" xfId="4" applyNumberFormat="1" applyFont="1" applyFill="1" applyBorder="1" applyAlignment="1">
      <alignment horizontal="right" vertical="top" wrapText="1"/>
    </xf>
    <xf numFmtId="41" fontId="16" fillId="0" borderId="14" xfId="4" applyNumberFormat="1" applyFont="1" applyBorder="1" applyAlignment="1">
      <alignment horizontal="right" vertical="top" wrapText="1"/>
    </xf>
    <xf numFmtId="41" fontId="16" fillId="0" borderId="14" xfId="4" applyNumberFormat="1" applyFont="1" applyFill="1" applyBorder="1" applyAlignment="1">
      <alignment horizontal="center" vertical="top" wrapText="1"/>
    </xf>
    <xf numFmtId="0" fontId="16" fillId="0" borderId="12" xfId="2" applyFont="1" applyBorder="1" applyAlignment="1">
      <alignment horizontal="left" vertical="top" wrapText="1"/>
    </xf>
    <xf numFmtId="0" fontId="16" fillId="0" borderId="7" xfId="2" applyFont="1" applyBorder="1" applyAlignment="1">
      <alignment horizontal="left" vertical="top" wrapText="1"/>
    </xf>
    <xf numFmtId="41" fontId="16" fillId="4" borderId="11" xfId="4" applyNumberFormat="1" applyFont="1" applyFill="1" applyBorder="1" applyAlignment="1">
      <alignment horizontal="center" vertical="top" wrapText="1"/>
    </xf>
    <xf numFmtId="0" fontId="15" fillId="4" borderId="0" xfId="2" applyFont="1" applyFill="1" applyAlignment="1">
      <alignment horizontal="center" vertical="top"/>
    </xf>
    <xf numFmtId="165" fontId="15" fillId="4" borderId="0" xfId="1" applyNumberFormat="1" applyFont="1" applyFill="1" applyAlignment="1">
      <alignment horizontal="center" vertical="top"/>
    </xf>
    <xf numFmtId="41" fontId="16" fillId="4" borderId="9" xfId="4" applyNumberFormat="1" applyFont="1" applyFill="1" applyBorder="1" applyAlignment="1">
      <alignment horizontal="center" vertical="top" wrapText="1"/>
    </xf>
    <xf numFmtId="0" fontId="16" fillId="0" borderId="0" xfId="2" applyFont="1" applyAlignment="1">
      <alignment horizontal="center"/>
    </xf>
    <xf numFmtId="167" fontId="16" fillId="4" borderId="9" xfId="1" applyNumberFormat="1" applyFont="1" applyFill="1" applyBorder="1" applyAlignment="1">
      <alignment horizontal="center" vertical="top"/>
    </xf>
    <xf numFmtId="167" fontId="16" fillId="5" borderId="9" xfId="1" applyNumberFormat="1" applyFont="1" applyFill="1" applyBorder="1" applyAlignment="1">
      <alignment horizontal="center" vertical="top" wrapText="1"/>
    </xf>
    <xf numFmtId="1" fontId="16" fillId="4" borderId="9" xfId="1" applyNumberFormat="1" applyFont="1" applyFill="1" applyBorder="1" applyAlignment="1">
      <alignment horizontal="center" vertical="top"/>
    </xf>
    <xf numFmtId="1" fontId="16" fillId="5" borderId="9" xfId="1" applyNumberFormat="1" applyFont="1" applyFill="1" applyBorder="1" applyAlignment="1">
      <alignment horizontal="center" vertical="top" wrapText="1"/>
    </xf>
    <xf numFmtId="41" fontId="16" fillId="4" borderId="9" xfId="4" applyNumberFormat="1" applyFont="1" applyFill="1" applyBorder="1" applyAlignment="1">
      <alignment horizontal="right" vertical="top" wrapText="1"/>
    </xf>
    <xf numFmtId="0" fontId="18" fillId="6" borderId="2" xfId="3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left" vertical="top" wrapText="1"/>
    </xf>
    <xf numFmtId="41" fontId="15" fillId="3" borderId="2" xfId="4" applyNumberFormat="1" applyFont="1" applyFill="1" applyBorder="1" applyAlignment="1">
      <alignment horizontal="center" vertical="top" wrapText="1"/>
    </xf>
    <xf numFmtId="41" fontId="15" fillId="3" borderId="2" xfId="4" applyNumberFormat="1" applyFont="1" applyFill="1" applyBorder="1" applyAlignment="1">
      <alignment horizontal="right" vertical="top" wrapText="1"/>
    </xf>
    <xf numFmtId="167" fontId="15" fillId="8" borderId="2" xfId="1" applyNumberFormat="1" applyFont="1" applyFill="1" applyBorder="1" applyAlignment="1">
      <alignment horizontal="center" vertical="top" wrapText="1"/>
    </xf>
    <xf numFmtId="0" fontId="15" fillId="6" borderId="3" xfId="2" applyFont="1" applyFill="1" applyBorder="1" applyAlignment="1">
      <alignment vertical="center"/>
    </xf>
    <xf numFmtId="0" fontId="15" fillId="6" borderId="5" xfId="2" applyFont="1" applyFill="1" applyBorder="1" applyAlignment="1">
      <alignment vertical="center" wrapText="1"/>
    </xf>
    <xf numFmtId="0" fontId="15" fillId="6" borderId="8" xfId="3" applyFont="1" applyFill="1" applyBorder="1" applyAlignment="1">
      <alignment horizontal="center" vertical="top" wrapText="1"/>
    </xf>
    <xf numFmtId="164" fontId="16" fillId="0" borderId="0" xfId="1" applyFont="1" applyAlignment="1">
      <alignment vertical="top"/>
    </xf>
    <xf numFmtId="41" fontId="15" fillId="8" borderId="0" xfId="2" applyNumberFormat="1" applyFont="1" applyFill="1" applyAlignment="1">
      <alignment horizontal="center" vertical="top"/>
    </xf>
    <xf numFmtId="167" fontId="16" fillId="4" borderId="9" xfId="1" applyNumberFormat="1" applyFont="1" applyFill="1" applyBorder="1" applyAlignment="1">
      <alignment horizontal="center" vertical="top" wrapText="1"/>
    </xf>
    <xf numFmtId="164" fontId="15" fillId="0" borderId="0" xfId="1" applyFont="1" applyAlignment="1">
      <alignment vertical="top"/>
    </xf>
    <xf numFmtId="0" fontId="16" fillId="0" borderId="25" xfId="2" applyFont="1" applyBorder="1" applyAlignment="1">
      <alignment horizontal="center" vertical="top"/>
    </xf>
    <xf numFmtId="0" fontId="16" fillId="0" borderId="25" xfId="2" applyFont="1" applyBorder="1" applyAlignment="1">
      <alignment vertical="top"/>
    </xf>
    <xf numFmtId="0" fontId="16" fillId="0" borderId="26" xfId="2" applyFont="1" applyBorder="1" applyAlignment="1">
      <alignment horizontal="center" vertical="top"/>
    </xf>
    <xf numFmtId="165" fontId="16" fillId="0" borderId="25" xfId="6" applyNumberFormat="1" applyFont="1" applyBorder="1" applyAlignment="1">
      <alignment horizontal="center" vertical="top"/>
    </xf>
    <xf numFmtId="0" fontId="16" fillId="0" borderId="17" xfId="2" applyFont="1" applyBorder="1" applyAlignment="1">
      <alignment horizontal="center" vertical="top"/>
    </xf>
    <xf numFmtId="165" fontId="16" fillId="0" borderId="17" xfId="6" applyNumberFormat="1" applyFont="1" applyBorder="1" applyAlignment="1">
      <alignment vertical="top"/>
    </xf>
    <xf numFmtId="0" fontId="16" fillId="0" borderId="7" xfId="2" applyFont="1" applyBorder="1" applyAlignment="1">
      <alignment vertical="top"/>
    </xf>
    <xf numFmtId="0" fontId="16" fillId="0" borderId="7" xfId="2" applyFont="1" applyBorder="1" applyAlignment="1">
      <alignment horizontal="center" vertical="top"/>
    </xf>
    <xf numFmtId="165" fontId="16" fillId="0" borderId="7" xfId="6" applyNumberFormat="1" applyFont="1" applyBorder="1" applyAlignment="1">
      <alignment vertical="top"/>
    </xf>
    <xf numFmtId="165" fontId="16" fillId="0" borderId="16" xfId="6" applyNumberFormat="1" applyFont="1" applyBorder="1" applyAlignment="1">
      <alignment vertical="top"/>
    </xf>
    <xf numFmtId="0" fontId="16" fillId="0" borderId="7" xfId="3" applyFont="1" applyBorder="1" applyAlignment="1">
      <alignment horizontal="right" vertical="top" wrapText="1"/>
    </xf>
    <xf numFmtId="0" fontId="16" fillId="0" borderId="14" xfId="3" applyFont="1" applyBorder="1" applyAlignment="1">
      <alignment vertical="top" wrapText="1"/>
    </xf>
    <xf numFmtId="0" fontId="16" fillId="0" borderId="14" xfId="2" applyFont="1" applyBorder="1" applyAlignment="1">
      <alignment vertical="top"/>
    </xf>
    <xf numFmtId="41" fontId="16" fillId="4" borderId="14" xfId="4" applyNumberFormat="1" applyFont="1" applyFill="1" applyBorder="1" applyAlignment="1">
      <alignment horizontal="center" vertical="top" wrapText="1"/>
    </xf>
    <xf numFmtId="167" fontId="16" fillId="0" borderId="0" xfId="1" applyNumberFormat="1" applyFont="1" applyAlignment="1">
      <alignment vertical="top"/>
    </xf>
    <xf numFmtId="0" fontId="16" fillId="0" borderId="9" xfId="3" applyFont="1" applyBorder="1" applyAlignment="1">
      <alignment horizontal="center" vertical="center" wrapText="1"/>
    </xf>
    <xf numFmtId="0" fontId="16" fillId="0" borderId="11" xfId="2" applyFont="1" applyBorder="1" applyAlignment="1">
      <alignment vertical="top" wrapText="1"/>
    </xf>
    <xf numFmtId="165" fontId="16" fillId="0" borderId="11" xfId="6" applyNumberFormat="1" applyFont="1" applyBorder="1" applyAlignment="1">
      <alignment vertical="top"/>
    </xf>
    <xf numFmtId="0" fontId="28" fillId="0" borderId="9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center" vertical="top"/>
    </xf>
    <xf numFmtId="0" fontId="28" fillId="0" borderId="14" xfId="2" applyFont="1" applyBorder="1" applyAlignment="1">
      <alignment horizontal="left" vertical="top" wrapText="1"/>
    </xf>
    <xf numFmtId="165" fontId="28" fillId="0" borderId="14" xfId="6" applyNumberFormat="1" applyFont="1" applyBorder="1" applyAlignment="1">
      <alignment vertical="top"/>
    </xf>
    <xf numFmtId="0" fontId="16" fillId="0" borderId="1" xfId="2" applyFont="1" applyBorder="1" applyAlignment="1">
      <alignment vertical="top"/>
    </xf>
    <xf numFmtId="41" fontId="16" fillId="0" borderId="9" xfId="4" applyNumberFormat="1" applyFont="1" applyFill="1" applyBorder="1" applyAlignment="1">
      <alignment horizontal="right" vertical="top"/>
    </xf>
    <xf numFmtId="41" fontId="16" fillId="0" borderId="10" xfId="4" applyNumberFormat="1" applyFont="1" applyFill="1" applyBorder="1" applyAlignment="1">
      <alignment horizontal="right" vertical="top"/>
    </xf>
    <xf numFmtId="41" fontId="16" fillId="5" borderId="9" xfId="4" applyNumberFormat="1" applyFont="1" applyFill="1" applyBorder="1" applyAlignment="1">
      <alignment horizontal="right" vertical="top" wrapText="1"/>
    </xf>
    <xf numFmtId="41" fontId="16" fillId="5" borderId="7" xfId="4" applyNumberFormat="1" applyFont="1" applyFill="1" applyBorder="1" applyAlignment="1">
      <alignment horizontal="right" vertical="top" wrapText="1"/>
    </xf>
    <xf numFmtId="41" fontId="16" fillId="0" borderId="14" xfId="4" applyNumberFormat="1" applyFont="1" applyFill="1" applyBorder="1" applyAlignment="1">
      <alignment horizontal="right" vertical="top"/>
    </xf>
    <xf numFmtId="165" fontId="27" fillId="6" borderId="2" xfId="6" applyNumberFormat="1" applyFont="1" applyFill="1" applyBorder="1" applyAlignment="1">
      <alignment horizontal="center" vertical="top"/>
    </xf>
    <xf numFmtId="0" fontId="16" fillId="0" borderId="7" xfId="2" applyFont="1" applyBorder="1" applyAlignment="1">
      <alignment vertical="top" wrapText="1"/>
    </xf>
    <xf numFmtId="165" fontId="24" fillId="0" borderId="7" xfId="6" applyNumberFormat="1" applyFont="1" applyBorder="1" applyAlignment="1">
      <alignment vertical="top"/>
    </xf>
    <xf numFmtId="41" fontId="16" fillId="0" borderId="6" xfId="4" applyNumberFormat="1" applyFont="1" applyFill="1" applyBorder="1" applyAlignment="1">
      <alignment horizontal="center" vertical="top" wrapText="1"/>
    </xf>
    <xf numFmtId="165" fontId="24" fillId="0" borderId="14" xfId="6" applyNumberFormat="1" applyFont="1" applyBorder="1" applyAlignment="1">
      <alignment vertical="top"/>
    </xf>
    <xf numFmtId="0" fontId="16" fillId="0" borderId="14" xfId="3" applyFont="1" applyBorder="1" applyAlignment="1">
      <alignment horizontal="right" vertical="top" wrapText="1"/>
    </xf>
    <xf numFmtId="166" fontId="16" fillId="0" borderId="16" xfId="2" applyNumberFormat="1" applyFont="1" applyBorder="1" applyAlignment="1">
      <alignment vertical="top"/>
    </xf>
    <xf numFmtId="0" fontId="16" fillId="0" borderId="16" xfId="2" applyFont="1" applyBorder="1" applyAlignment="1">
      <alignment vertical="top"/>
    </xf>
    <xf numFmtId="165" fontId="24" fillId="0" borderId="13" xfId="6" applyNumberFormat="1" applyFont="1" applyBorder="1" applyAlignment="1">
      <alignment vertical="top"/>
    </xf>
    <xf numFmtId="0" fontId="16" fillId="0" borderId="0" xfId="2" applyFont="1" applyAlignment="1">
      <alignment horizontal="center" vertical="center"/>
    </xf>
    <xf numFmtId="165" fontId="16" fillId="0" borderId="14" xfId="6" applyNumberFormat="1" applyFont="1" applyFill="1" applyBorder="1" applyAlignment="1">
      <alignment vertical="top"/>
    </xf>
    <xf numFmtId="165" fontId="16" fillId="0" borderId="14" xfId="6" applyNumberFormat="1" applyFont="1" applyFill="1" applyBorder="1" applyAlignment="1">
      <alignment horizontal="center" vertical="top"/>
    </xf>
    <xf numFmtId="165" fontId="24" fillId="0" borderId="14" xfId="6" applyNumberFormat="1" applyFont="1" applyFill="1" applyBorder="1" applyAlignment="1">
      <alignment horizontal="center" vertical="top"/>
    </xf>
    <xf numFmtId="165" fontId="16" fillId="0" borderId="0" xfId="2" applyNumberFormat="1" applyFont="1" applyAlignment="1">
      <alignment horizontal="center" vertical="top"/>
    </xf>
    <xf numFmtId="165" fontId="16" fillId="0" borderId="9" xfId="6" applyNumberFormat="1" applyFont="1" applyFill="1" applyBorder="1" applyAlignment="1">
      <alignment vertical="top"/>
    </xf>
    <xf numFmtId="165" fontId="16" fillId="0" borderId="9" xfId="6" applyNumberFormat="1" applyFont="1" applyFill="1" applyBorder="1" applyAlignment="1">
      <alignment horizontal="center" vertical="top"/>
    </xf>
    <xf numFmtId="165" fontId="16" fillId="4" borderId="9" xfId="6" applyNumberFormat="1" applyFont="1" applyFill="1" applyBorder="1" applyAlignment="1">
      <alignment horizontal="center" vertical="center"/>
    </xf>
    <xf numFmtId="0" fontId="16" fillId="0" borderId="6" xfId="2" applyFont="1" applyBorder="1" applyAlignment="1">
      <alignment horizontal="left" vertical="top"/>
    </xf>
    <xf numFmtId="165" fontId="16" fillId="0" borderId="6" xfId="6" applyNumberFormat="1" applyFont="1" applyBorder="1" applyAlignment="1">
      <alignment vertical="top"/>
    </xf>
    <xf numFmtId="165" fontId="16" fillId="0" borderId="11" xfId="6" applyNumberFormat="1" applyFont="1" applyFill="1" applyBorder="1" applyAlignment="1">
      <alignment vertical="top"/>
    </xf>
    <xf numFmtId="165" fontId="16" fillId="4" borderId="9" xfId="6" applyNumberFormat="1" applyFont="1" applyFill="1" applyBorder="1" applyAlignment="1">
      <alignment horizontal="center" vertical="top"/>
    </xf>
    <xf numFmtId="166" fontId="16" fillId="0" borderId="27" xfId="2" applyNumberFormat="1" applyFont="1" applyBorder="1" applyAlignment="1">
      <alignment vertical="top"/>
    </xf>
    <xf numFmtId="0" fontId="16" fillId="0" borderId="27" xfId="2" applyFont="1" applyBorder="1"/>
    <xf numFmtId="41" fontId="16" fillId="4" borderId="6" xfId="4" applyNumberFormat="1" applyFont="1" applyFill="1" applyBorder="1" applyAlignment="1">
      <alignment horizontal="center" vertical="top" wrapText="1"/>
    </xf>
    <xf numFmtId="41" fontId="28" fillId="0" borderId="14" xfId="4" applyNumberFormat="1" applyFont="1" applyFill="1" applyBorder="1" applyAlignment="1">
      <alignment vertical="center"/>
    </xf>
    <xf numFmtId="41" fontId="15" fillId="8" borderId="2" xfId="4" applyNumberFormat="1" applyFont="1" applyFill="1" applyBorder="1" applyAlignment="1">
      <alignment horizontal="center" vertical="top"/>
    </xf>
    <xf numFmtId="0" fontId="16" fillId="0" borderId="8" xfId="3" applyFont="1" applyBorder="1" applyAlignment="1">
      <alignment horizontal="left" vertical="top" wrapText="1"/>
    </xf>
    <xf numFmtId="165" fontId="16" fillId="4" borderId="7" xfId="6" applyNumberFormat="1" applyFont="1" applyFill="1" applyBorder="1" applyAlignment="1">
      <alignment horizontal="center" vertical="top"/>
    </xf>
    <xf numFmtId="166" fontId="16" fillId="0" borderId="28" xfId="2" applyNumberFormat="1" applyFont="1" applyBorder="1" applyAlignment="1">
      <alignment vertical="top"/>
    </xf>
    <xf numFmtId="41" fontId="16" fillId="4" borderId="9" xfId="4" applyNumberFormat="1" applyFont="1" applyFill="1" applyBorder="1" applyAlignment="1">
      <alignment horizontal="center" vertical="top"/>
    </xf>
    <xf numFmtId="0" fontId="16" fillId="0" borderId="12" xfId="2" applyFont="1" applyBorder="1" applyAlignment="1">
      <alignment horizontal="left" vertical="top"/>
    </xf>
    <xf numFmtId="0" fontId="16" fillId="0" borderId="8" xfId="2" applyFont="1" applyBorder="1" applyAlignment="1">
      <alignment horizontal="center" vertical="top"/>
    </xf>
    <xf numFmtId="167" fontId="16" fillId="5" borderId="10" xfId="1" applyNumberFormat="1" applyFont="1" applyFill="1" applyBorder="1" applyAlignment="1">
      <alignment horizontal="center" vertical="top" wrapText="1"/>
    </xf>
    <xf numFmtId="165" fontId="16" fillId="4" borderId="10" xfId="6" applyNumberFormat="1" applyFont="1" applyFill="1" applyBorder="1" applyAlignment="1">
      <alignment horizontal="center" vertical="center"/>
    </xf>
    <xf numFmtId="165" fontId="16" fillId="4" borderId="14" xfId="6" applyNumberFormat="1" applyFont="1" applyFill="1" applyBorder="1" applyAlignment="1">
      <alignment horizontal="center" vertical="top"/>
    </xf>
    <xf numFmtId="41" fontId="28" fillId="4" borderId="14" xfId="4" applyNumberFormat="1" applyFont="1" applyFill="1" applyBorder="1" applyAlignment="1">
      <alignment horizontal="right" vertical="top" wrapText="1"/>
    </xf>
    <xf numFmtId="0" fontId="16" fillId="0" borderId="28" xfId="2" applyFont="1" applyBorder="1" applyAlignment="1">
      <alignment vertical="top"/>
    </xf>
    <xf numFmtId="0" fontId="16" fillId="0" borderId="14" xfId="3" applyFont="1" applyBorder="1" applyAlignment="1">
      <alignment horizontal="center" vertical="top"/>
    </xf>
    <xf numFmtId="41" fontId="28" fillId="4" borderId="14" xfId="4" applyNumberFormat="1" applyFont="1" applyFill="1" applyBorder="1" applyAlignment="1">
      <alignment horizontal="center" vertical="top" wrapText="1"/>
    </xf>
    <xf numFmtId="41" fontId="16" fillId="4" borderId="14" xfId="4" applyNumberFormat="1" applyFont="1" applyFill="1" applyBorder="1" applyAlignment="1">
      <alignment horizontal="right" vertical="top"/>
    </xf>
    <xf numFmtId="0" fontId="16" fillId="0" borderId="6" xfId="2" applyFont="1" applyBorder="1" applyAlignment="1">
      <alignment vertical="top" wrapText="1"/>
    </xf>
    <xf numFmtId="0" fontId="16" fillId="0" borderId="8" xfId="2" applyFont="1" applyBorder="1" applyAlignment="1">
      <alignment vertical="top" wrapText="1"/>
    </xf>
    <xf numFmtId="0" fontId="16" fillId="4" borderId="9" xfId="3" applyFont="1" applyFill="1" applyBorder="1" applyAlignment="1">
      <alignment horizontal="center" vertical="top" wrapText="1"/>
    </xf>
    <xf numFmtId="3" fontId="16" fillId="0" borderId="9" xfId="3" applyNumberFormat="1" applyFont="1" applyBorder="1" applyAlignment="1">
      <alignment horizontal="center" vertical="center" wrapText="1"/>
    </xf>
    <xf numFmtId="3" fontId="16" fillId="0" borderId="9" xfId="3" applyNumberFormat="1" applyFont="1" applyBorder="1" applyAlignment="1">
      <alignment vertical="center" wrapText="1"/>
    </xf>
    <xf numFmtId="3" fontId="16" fillId="0" borderId="9" xfId="4" applyNumberFormat="1" applyFont="1" applyFill="1" applyBorder="1" applyAlignment="1">
      <alignment horizontal="center" vertical="center" wrapText="1"/>
    </xf>
    <xf numFmtId="0" fontId="28" fillId="0" borderId="9" xfId="2" applyFont="1" applyBorder="1" applyAlignment="1">
      <alignment wrapText="1"/>
    </xf>
    <xf numFmtId="0" fontId="16" fillId="0" borderId="9" xfId="2" applyFont="1" applyBorder="1" applyAlignment="1">
      <alignment horizontal="center" vertical="top" wrapText="1"/>
    </xf>
    <xf numFmtId="0" fontId="16" fillId="0" borderId="27" xfId="2" applyFont="1" applyBorder="1" applyAlignment="1">
      <alignment vertical="top"/>
    </xf>
    <xf numFmtId="167" fontId="16" fillId="0" borderId="9" xfId="1" applyNumberFormat="1" applyFont="1" applyFill="1" applyBorder="1" applyAlignment="1">
      <alignment horizontal="right" vertical="top"/>
    </xf>
    <xf numFmtId="167" fontId="16" fillId="0" borderId="9" xfId="1" applyNumberFormat="1" applyFont="1" applyBorder="1" applyAlignment="1">
      <alignment horizontal="right" vertical="top"/>
    </xf>
    <xf numFmtId="167" fontId="16" fillId="0" borderId="9" xfId="1" applyNumberFormat="1" applyFont="1" applyBorder="1" applyAlignment="1">
      <alignment vertical="top"/>
    </xf>
    <xf numFmtId="165" fontId="24" fillId="0" borderId="9" xfId="6" applyNumberFormat="1" applyFont="1" applyBorder="1" applyAlignment="1">
      <alignment vertical="top" wrapText="1"/>
    </xf>
    <xf numFmtId="0" fontId="16" fillId="0" borderId="12" xfId="2" applyFont="1" applyBorder="1" applyAlignment="1">
      <alignment horizontal="center" vertical="top" wrapText="1"/>
    </xf>
    <xf numFmtId="0" fontId="15" fillId="8" borderId="5" xfId="2" applyFont="1" applyFill="1" applyBorder="1" applyAlignment="1">
      <alignment vertical="center" wrapText="1"/>
    </xf>
    <xf numFmtId="0" fontId="16" fillId="3" borderId="2" xfId="3" applyFont="1" applyFill="1" applyBorder="1" applyAlignment="1">
      <alignment vertical="top" wrapText="1"/>
    </xf>
    <xf numFmtId="0" fontId="30" fillId="0" borderId="14" xfId="2" applyFont="1" applyBorder="1" applyAlignment="1">
      <alignment horizontal="center" vertical="top"/>
    </xf>
    <xf numFmtId="0" fontId="30" fillId="0" borderId="14" xfId="2" applyFont="1" applyBorder="1" applyAlignment="1">
      <alignment vertical="top" wrapText="1"/>
    </xf>
    <xf numFmtId="165" fontId="30" fillId="0" borderId="14" xfId="6" applyNumberFormat="1" applyFont="1" applyFill="1" applyBorder="1" applyAlignment="1">
      <alignment vertical="top"/>
    </xf>
    <xf numFmtId="165" fontId="29" fillId="0" borderId="14" xfId="6" applyNumberFormat="1" applyFont="1" applyBorder="1" applyAlignment="1">
      <alignment vertical="top"/>
    </xf>
    <xf numFmtId="0" fontId="30" fillId="0" borderId="9" xfId="2" applyFont="1" applyBorder="1" applyAlignment="1">
      <alignment horizontal="center" vertical="top"/>
    </xf>
    <xf numFmtId="0" fontId="30" fillId="0" borderId="9" xfId="2" applyFont="1" applyBorder="1" applyAlignment="1">
      <alignment horizontal="left" vertical="top" wrapText="1"/>
    </xf>
    <xf numFmtId="165" fontId="30" fillId="0" borderId="9" xfId="6" applyNumberFormat="1" applyFont="1" applyFill="1" applyBorder="1" applyAlignment="1">
      <alignment vertical="top"/>
    </xf>
    <xf numFmtId="165" fontId="29" fillId="0" borderId="9" xfId="6" applyNumberFormat="1" applyFont="1" applyBorder="1" applyAlignment="1">
      <alignment vertical="top"/>
    </xf>
    <xf numFmtId="0" fontId="30" fillId="4" borderId="9" xfId="2" applyFont="1" applyFill="1" applyBorder="1" applyAlignment="1">
      <alignment vertical="top" wrapText="1"/>
    </xf>
    <xf numFmtId="165" fontId="30" fillId="0" borderId="9" xfId="6" applyNumberFormat="1" applyFont="1" applyFill="1" applyBorder="1" applyAlignment="1">
      <alignment horizontal="center" vertical="top"/>
    </xf>
    <xf numFmtId="0" fontId="30" fillId="0" borderId="9" xfId="2" applyFont="1" applyBorder="1" applyAlignment="1">
      <alignment vertical="top" wrapText="1"/>
    </xf>
    <xf numFmtId="0" fontId="30" fillId="0" borderId="9" xfId="2" applyFont="1" applyBorder="1"/>
    <xf numFmtId="165" fontId="30" fillId="0" borderId="9" xfId="6" applyNumberFormat="1" applyFont="1" applyBorder="1" applyAlignment="1">
      <alignment vertical="top"/>
    </xf>
    <xf numFmtId="0" fontId="30" fillId="0" borderId="9" xfId="2" applyFont="1" applyBorder="1" applyAlignment="1">
      <alignment wrapText="1"/>
    </xf>
    <xf numFmtId="0" fontId="30" fillId="0" borderId="12" xfId="2" applyFont="1" applyBorder="1" applyAlignment="1">
      <alignment vertical="top" wrapText="1"/>
    </xf>
    <xf numFmtId="0" fontId="30" fillId="0" borderId="12" xfId="2" applyFont="1" applyBorder="1" applyAlignment="1">
      <alignment horizontal="center" vertical="top"/>
    </xf>
    <xf numFmtId="165" fontId="30" fillId="0" borderId="12" xfId="6" applyNumberFormat="1" applyFont="1" applyFill="1" applyBorder="1" applyAlignment="1">
      <alignment vertical="top"/>
    </xf>
    <xf numFmtId="165" fontId="29" fillId="0" borderId="12" xfId="6" applyNumberFormat="1" applyFont="1" applyBorder="1" applyAlignment="1">
      <alignment vertical="top"/>
    </xf>
    <xf numFmtId="0" fontId="30" fillId="0" borderId="12" xfId="2" applyFont="1" applyBorder="1" applyAlignment="1">
      <alignment wrapText="1"/>
    </xf>
    <xf numFmtId="0" fontId="30" fillId="0" borderId="14" xfId="2" applyFont="1" applyBorder="1" applyAlignment="1">
      <alignment horizontal="left" vertical="top" wrapText="1"/>
    </xf>
    <xf numFmtId="165" fontId="30" fillId="0" borderId="14" xfId="6" applyNumberFormat="1" applyFont="1" applyBorder="1" applyAlignment="1">
      <alignment vertical="top"/>
    </xf>
    <xf numFmtId="0" fontId="16" fillId="0" borderId="12" xfId="3" applyFont="1" applyBorder="1" applyAlignment="1">
      <alignment horizontal="center" vertical="top" wrapText="1"/>
    </xf>
    <xf numFmtId="41" fontId="16" fillId="5" borderId="6" xfId="4" applyNumberFormat="1" applyFont="1" applyFill="1" applyBorder="1" applyAlignment="1">
      <alignment horizontal="right" vertical="top" wrapText="1"/>
    </xf>
    <xf numFmtId="0" fontId="16" fillId="0" borderId="10" xfId="2" applyFont="1" applyBorder="1" applyAlignment="1">
      <alignment vertical="top"/>
    </xf>
    <xf numFmtId="0" fontId="16" fillId="4" borderId="9" xfId="3" applyFont="1" applyFill="1" applyBorder="1" applyAlignment="1">
      <alignment horizontal="right" vertical="top" wrapText="1"/>
    </xf>
    <xf numFmtId="165" fontId="15" fillId="8" borderId="2" xfId="6" applyNumberFormat="1" applyFont="1" applyFill="1" applyBorder="1" applyAlignment="1">
      <alignment vertical="center"/>
    </xf>
    <xf numFmtId="0" fontId="16" fillId="0" borderId="11" xfId="2" applyFont="1" applyBorder="1" applyAlignment="1">
      <alignment horizontal="left" vertical="top" wrapText="1"/>
    </xf>
    <xf numFmtId="166" fontId="32" fillId="0" borderId="0" xfId="2" applyNumberFormat="1" applyFont="1" applyAlignment="1">
      <alignment vertical="top"/>
    </xf>
    <xf numFmtId="0" fontId="16" fillId="0" borderId="14" xfId="2" applyFont="1" applyBorder="1" applyAlignment="1">
      <alignment horizontal="center" vertical="top" wrapText="1"/>
    </xf>
    <xf numFmtId="0" fontId="15" fillId="0" borderId="9" xfId="3" applyFont="1" applyBorder="1" applyAlignment="1">
      <alignment horizontal="left" vertical="top" wrapText="1"/>
    </xf>
    <xf numFmtId="0" fontId="22" fillId="0" borderId="9" xfId="2" applyFont="1" applyBorder="1" applyAlignment="1">
      <alignment horizontal="left" vertical="top"/>
    </xf>
    <xf numFmtId="0" fontId="16" fillId="4" borderId="9" xfId="2" applyFont="1" applyFill="1" applyBorder="1" applyAlignment="1">
      <alignment horizontal="center" vertical="top" wrapText="1"/>
    </xf>
    <xf numFmtId="0" fontId="16" fillId="4" borderId="10" xfId="3" applyFont="1" applyFill="1" applyBorder="1" applyAlignment="1">
      <alignment horizontal="center" vertical="top" wrapText="1"/>
    </xf>
    <xf numFmtId="0" fontId="28" fillId="0" borderId="16" xfId="19" applyFont="1" applyBorder="1" applyAlignment="1">
      <alignment vertical="top"/>
    </xf>
    <xf numFmtId="165" fontId="16" fillId="5" borderId="9" xfId="6" applyNumberFormat="1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center" vertical="top" wrapText="1"/>
    </xf>
    <xf numFmtId="0" fontId="15" fillId="8" borderId="29" xfId="2" applyFont="1" applyFill="1" applyBorder="1" applyAlignment="1">
      <alignment horizontal="left" vertical="center"/>
    </xf>
    <xf numFmtId="3" fontId="16" fillId="0" borderId="9" xfId="2" applyNumberFormat="1" applyFont="1" applyBorder="1" applyAlignment="1">
      <alignment vertical="top" wrapText="1"/>
    </xf>
    <xf numFmtId="0" fontId="28" fillId="4" borderId="9" xfId="2" applyFont="1" applyFill="1" applyBorder="1" applyAlignment="1">
      <alignment horizontal="left" vertical="top" wrapText="1"/>
    </xf>
    <xf numFmtId="167" fontId="16" fillId="5" borderId="9" xfId="1" applyNumberFormat="1" applyFont="1" applyFill="1" applyBorder="1" applyAlignment="1">
      <alignment horizontal="left" vertical="top" wrapText="1"/>
    </xf>
    <xf numFmtId="167" fontId="16" fillId="5" borderId="10" xfId="1" applyNumberFormat="1" applyFont="1" applyFill="1" applyBorder="1" applyAlignment="1">
      <alignment horizontal="left" vertical="top" wrapText="1"/>
    </xf>
    <xf numFmtId="0" fontId="16" fillId="0" borderId="14" xfId="2" applyFont="1" applyBorder="1" applyAlignment="1">
      <alignment horizontal="left" vertical="top" wrapText="1"/>
    </xf>
    <xf numFmtId="0" fontId="16" fillId="4" borderId="14" xfId="3" applyFont="1" applyFill="1" applyBorder="1" applyAlignment="1">
      <alignment horizontal="center" vertical="top" wrapText="1"/>
    </xf>
    <xf numFmtId="165" fontId="15" fillId="8" borderId="8" xfId="6" applyNumberFormat="1" applyFont="1" applyFill="1" applyBorder="1" applyAlignment="1">
      <alignment horizontal="center" vertical="top"/>
    </xf>
    <xf numFmtId="41" fontId="15" fillId="3" borderId="2" xfId="4" applyNumberFormat="1" applyFont="1" applyFill="1" applyBorder="1" applyAlignment="1">
      <alignment horizontal="center" vertical="top"/>
    </xf>
    <xf numFmtId="41" fontId="16" fillId="4" borderId="12" xfId="4" applyNumberFormat="1" applyFont="1" applyFill="1" applyBorder="1" applyAlignment="1">
      <alignment horizontal="center" vertical="top"/>
    </xf>
    <xf numFmtId="41" fontId="33" fillId="0" borderId="0" xfId="2" applyNumberFormat="1" applyFont="1" applyAlignment="1">
      <alignment horizontal="center" vertical="top"/>
    </xf>
    <xf numFmtId="0" fontId="19" fillId="0" borderId="0" xfId="3" applyFont="1" applyAlignment="1">
      <alignment horizontal="left" vertical="top"/>
    </xf>
    <xf numFmtId="0" fontId="16" fillId="5" borderId="9" xfId="3" applyFont="1" applyFill="1" applyBorder="1" applyAlignment="1">
      <alignment horizontal="right" vertical="top" wrapText="1"/>
    </xf>
    <xf numFmtId="0" fontId="16" fillId="5" borderId="9" xfId="3" applyFont="1" applyFill="1" applyBorder="1" applyAlignment="1">
      <alignment horizontal="left" vertical="top" wrapText="1"/>
    </xf>
    <xf numFmtId="0" fontId="16" fillId="5" borderId="9" xfId="3" applyFont="1" applyFill="1" applyBorder="1" applyAlignment="1">
      <alignment vertical="top" wrapText="1"/>
    </xf>
    <xf numFmtId="0" fontId="16" fillId="5" borderId="7" xfId="3" applyFont="1" applyFill="1" applyBorder="1" applyAlignment="1">
      <alignment vertical="top" wrapText="1"/>
    </xf>
    <xf numFmtId="0" fontId="16" fillId="5" borderId="14" xfId="3" applyFont="1" applyFill="1" applyBorder="1" applyAlignment="1">
      <alignment horizontal="right" vertical="top" wrapText="1"/>
    </xf>
    <xf numFmtId="0" fontId="16" fillId="5" borderId="14" xfId="3" applyFont="1" applyFill="1" applyBorder="1" applyAlignment="1">
      <alignment vertical="top" wrapText="1"/>
    </xf>
    <xf numFmtId="0" fontId="16" fillId="5" borderId="10" xfId="3" applyFont="1" applyFill="1" applyBorder="1" applyAlignment="1">
      <alignment horizontal="right" vertical="top" wrapText="1"/>
    </xf>
    <xf numFmtId="0" fontId="16" fillId="5" borderId="9" xfId="2" applyFont="1" applyFill="1" applyBorder="1" applyAlignment="1">
      <alignment horizontal="center" vertical="top"/>
    </xf>
    <xf numFmtId="165" fontId="16" fillId="5" borderId="9" xfId="6" applyNumberFormat="1" applyFont="1" applyFill="1" applyBorder="1" applyAlignment="1">
      <alignment vertical="top"/>
    </xf>
    <xf numFmtId="165" fontId="16" fillId="5" borderId="12" xfId="6" applyNumberFormat="1" applyFont="1" applyFill="1" applyBorder="1" applyAlignment="1">
      <alignment vertical="top"/>
    </xf>
    <xf numFmtId="165" fontId="24" fillId="5" borderId="9" xfId="6" applyNumberFormat="1" applyFont="1" applyFill="1" applyBorder="1" applyAlignment="1">
      <alignment vertical="top"/>
    </xf>
    <xf numFmtId="0" fontId="28" fillId="5" borderId="12" xfId="2" applyFont="1" applyFill="1" applyBorder="1" applyAlignment="1">
      <alignment horizontal="center" vertical="top"/>
    </xf>
    <xf numFmtId="165" fontId="28" fillId="5" borderId="12" xfId="6" applyNumberFormat="1" applyFont="1" applyFill="1" applyBorder="1" applyAlignment="1">
      <alignment vertical="top"/>
    </xf>
    <xf numFmtId="165" fontId="24" fillId="5" borderId="12" xfId="6" applyNumberFormat="1" applyFont="1" applyFill="1" applyBorder="1" applyAlignment="1">
      <alignment vertical="top"/>
    </xf>
    <xf numFmtId="0" fontId="16" fillId="5" borderId="12" xfId="2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right" vertical="top" wrapText="1"/>
    </xf>
    <xf numFmtId="0" fontId="28" fillId="5" borderId="9" xfId="2" applyFont="1" applyFill="1" applyBorder="1" applyAlignment="1">
      <alignment horizontal="center" vertical="top"/>
    </xf>
    <xf numFmtId="165" fontId="28" fillId="5" borderId="9" xfId="6" applyNumberFormat="1" applyFont="1" applyFill="1" applyBorder="1" applyAlignment="1">
      <alignment vertical="top"/>
    </xf>
    <xf numFmtId="165" fontId="16" fillId="5" borderId="9" xfId="6" applyNumberFormat="1" applyFont="1" applyFill="1" applyBorder="1" applyAlignment="1">
      <alignment vertical="top" wrapText="1"/>
    </xf>
    <xf numFmtId="0" fontId="16" fillId="5" borderId="14" xfId="3" applyFont="1" applyFill="1" applyBorder="1" applyAlignment="1">
      <alignment horizontal="center" vertical="top" wrapText="1"/>
    </xf>
    <xf numFmtId="0" fontId="16" fillId="5" borderId="9" xfId="3" applyFont="1" applyFill="1" applyBorder="1" applyAlignment="1">
      <alignment horizontal="center" vertical="top" wrapText="1"/>
    </xf>
    <xf numFmtId="165" fontId="16" fillId="5" borderId="7" xfId="6" applyNumberFormat="1" applyFont="1" applyFill="1" applyBorder="1" applyAlignment="1">
      <alignment horizontal="right" vertical="top" wrapText="1"/>
    </xf>
    <xf numFmtId="0" fontId="16" fillId="5" borderId="14" xfId="2" applyFont="1" applyFill="1" applyBorder="1" applyAlignment="1">
      <alignment horizontal="center" vertical="top"/>
    </xf>
    <xf numFmtId="165" fontId="16" fillId="5" borderId="14" xfId="6" applyNumberFormat="1" applyFont="1" applyFill="1" applyBorder="1" applyAlignment="1">
      <alignment vertical="top"/>
    </xf>
    <xf numFmtId="165" fontId="24" fillId="5" borderId="14" xfId="6" applyNumberFormat="1" applyFont="1" applyFill="1" applyBorder="1" applyAlignment="1">
      <alignment vertical="top"/>
    </xf>
    <xf numFmtId="165" fontId="16" fillId="5" borderId="14" xfId="6" applyNumberFormat="1" applyFont="1" applyFill="1" applyBorder="1" applyAlignment="1">
      <alignment vertical="top" wrapText="1"/>
    </xf>
    <xf numFmtId="41" fontId="16" fillId="5" borderId="7" xfId="4" applyNumberFormat="1" applyFont="1" applyFill="1" applyBorder="1" applyAlignment="1">
      <alignment horizontal="center" vertical="top" wrapText="1"/>
    </xf>
    <xf numFmtId="0" fontId="16" fillId="5" borderId="10" xfId="2" applyFont="1" applyFill="1" applyBorder="1" applyAlignment="1">
      <alignment horizontal="center" vertical="top"/>
    </xf>
    <xf numFmtId="165" fontId="16" fillId="5" borderId="10" xfId="6" applyNumberFormat="1" applyFont="1" applyFill="1" applyBorder="1" applyAlignment="1">
      <alignment vertical="top"/>
    </xf>
    <xf numFmtId="165" fontId="24" fillId="5" borderId="10" xfId="6" applyNumberFormat="1" applyFont="1" applyFill="1" applyBorder="1" applyAlignment="1">
      <alignment vertical="top"/>
    </xf>
    <xf numFmtId="41" fontId="16" fillId="5" borderId="10" xfId="4" applyNumberFormat="1" applyFont="1" applyFill="1" applyBorder="1" applyAlignment="1">
      <alignment horizontal="center" vertical="top" wrapText="1"/>
    </xf>
    <xf numFmtId="0" fontId="16" fillId="5" borderId="10" xfId="3" applyFont="1" applyFill="1" applyBorder="1" applyAlignment="1">
      <alignment horizontal="center" vertical="top" wrapText="1"/>
    </xf>
    <xf numFmtId="41" fontId="16" fillId="8" borderId="2" xfId="4" applyNumberFormat="1" applyFont="1" applyFill="1" applyBorder="1" applyAlignment="1">
      <alignment horizontal="center" vertical="top" wrapText="1"/>
    </xf>
    <xf numFmtId="0" fontId="16" fillId="4" borderId="6" xfId="21" applyFont="1" applyFill="1" applyBorder="1" applyAlignment="1">
      <alignment vertical="center" wrapText="1"/>
    </xf>
    <xf numFmtId="0" fontId="16" fillId="0" borderId="18" xfId="2" applyFont="1" applyBorder="1" applyAlignment="1">
      <alignment horizontal="center" vertical="top"/>
    </xf>
    <xf numFmtId="0" fontId="16" fillId="0" borderId="30" xfId="2" applyFont="1" applyBorder="1" applyAlignment="1">
      <alignment horizontal="center" vertical="top"/>
    </xf>
    <xf numFmtId="165" fontId="16" fillId="0" borderId="30" xfId="6" applyNumberFormat="1" applyFont="1" applyBorder="1" applyAlignment="1">
      <alignment vertical="top"/>
    </xf>
    <xf numFmtId="0" fontId="34" fillId="0" borderId="0" xfId="2" applyFont="1" applyAlignment="1">
      <alignment vertical="top"/>
    </xf>
    <xf numFmtId="0" fontId="16" fillId="0" borderId="17" xfId="2" applyFont="1" applyBorder="1" applyAlignment="1">
      <alignment vertical="top" wrapText="1"/>
    </xf>
    <xf numFmtId="165" fontId="24" fillId="0" borderId="9" xfId="6" applyNumberFormat="1" applyFont="1" applyBorder="1" applyAlignment="1">
      <alignment horizontal="left" vertical="top"/>
    </xf>
    <xf numFmtId="0" fontId="16" fillId="0" borderId="22" xfId="2" applyFont="1" applyBorder="1" applyAlignment="1">
      <alignment horizontal="center" vertical="top"/>
    </xf>
    <xf numFmtId="165" fontId="16" fillId="5" borderId="9" xfId="1" applyNumberFormat="1" applyFont="1" applyFill="1" applyBorder="1" applyAlignment="1">
      <alignment vertical="top"/>
    </xf>
    <xf numFmtId="41" fontId="16" fillId="4" borderId="11" xfId="4" applyNumberFormat="1" applyFont="1" applyFill="1" applyBorder="1" applyAlignment="1">
      <alignment horizontal="right" vertical="top" wrapText="1"/>
    </xf>
    <xf numFmtId="167" fontId="16" fillId="5" borderId="12" xfId="1" applyNumberFormat="1" applyFont="1" applyFill="1" applyBorder="1" applyAlignment="1">
      <alignment horizontal="center" vertical="top"/>
    </xf>
    <xf numFmtId="165" fontId="16" fillId="5" borderId="12" xfId="1" applyNumberFormat="1" applyFont="1" applyFill="1" applyBorder="1" applyAlignment="1">
      <alignment vertical="top"/>
    </xf>
    <xf numFmtId="41" fontId="16" fillId="5" borderId="9" xfId="4" applyNumberFormat="1" applyFont="1" applyFill="1" applyBorder="1" applyAlignment="1">
      <alignment horizontal="center" vertical="top" wrapText="1"/>
    </xf>
    <xf numFmtId="165" fontId="16" fillId="4" borderId="9" xfId="9" applyNumberFormat="1" applyFont="1" applyFill="1" applyBorder="1" applyAlignment="1">
      <alignment horizontal="center" vertical="top"/>
    </xf>
    <xf numFmtId="41" fontId="16" fillId="5" borderId="9" xfId="4" applyNumberFormat="1" applyFont="1" applyFill="1" applyBorder="1" applyAlignment="1">
      <alignment horizontal="right" vertical="top"/>
    </xf>
    <xf numFmtId="167" fontId="16" fillId="5" borderId="9" xfId="1" applyNumberFormat="1" applyFont="1" applyFill="1" applyBorder="1" applyAlignment="1">
      <alignment horizontal="center" vertical="top"/>
    </xf>
    <xf numFmtId="41" fontId="28" fillId="5" borderId="9" xfId="4" applyNumberFormat="1" applyFont="1" applyFill="1" applyBorder="1" applyAlignment="1">
      <alignment horizontal="center" vertical="top" wrapText="1"/>
    </xf>
    <xf numFmtId="167" fontId="28" fillId="5" borderId="9" xfId="1" applyNumberFormat="1" applyFont="1" applyFill="1" applyBorder="1" applyAlignment="1">
      <alignment horizontal="center" vertical="top" wrapText="1"/>
    </xf>
    <xf numFmtId="165" fontId="16" fillId="5" borderId="9" xfId="9" applyNumberFormat="1" applyFont="1" applyFill="1" applyBorder="1" applyAlignment="1">
      <alignment horizontal="center" vertical="top"/>
    </xf>
    <xf numFmtId="1" fontId="16" fillId="5" borderId="9" xfId="1" applyNumberFormat="1" applyFont="1" applyFill="1" applyBorder="1" applyAlignment="1">
      <alignment horizontal="center" vertical="top"/>
    </xf>
    <xf numFmtId="41" fontId="28" fillId="5" borderId="9" xfId="4" applyNumberFormat="1" applyFont="1" applyFill="1" applyBorder="1" applyAlignment="1">
      <alignment horizontal="right" vertical="top" wrapText="1"/>
    </xf>
    <xf numFmtId="1" fontId="28" fillId="5" borderId="9" xfId="1" applyNumberFormat="1" applyFont="1" applyFill="1" applyBorder="1" applyAlignment="1">
      <alignment horizontal="center" vertical="top" wrapText="1"/>
    </xf>
    <xf numFmtId="165" fontId="16" fillId="4" borderId="10" xfId="9" applyNumberFormat="1" applyFont="1" applyFill="1" applyBorder="1" applyAlignment="1">
      <alignment horizontal="center" vertical="top"/>
    </xf>
    <xf numFmtId="167" fontId="16" fillId="4" borderId="10" xfId="1" applyNumberFormat="1" applyFont="1" applyFill="1" applyBorder="1" applyAlignment="1">
      <alignment horizontal="center" vertical="top"/>
    </xf>
    <xf numFmtId="1" fontId="16" fillId="5" borderId="10" xfId="1" applyNumberFormat="1" applyFont="1" applyFill="1" applyBorder="1" applyAlignment="1">
      <alignment horizontal="center" vertical="top" wrapText="1"/>
    </xf>
    <xf numFmtId="41" fontId="27" fillId="3" borderId="2" xfId="4" applyNumberFormat="1" applyFont="1" applyFill="1" applyBorder="1" applyAlignment="1">
      <alignment horizontal="center" vertical="top" wrapText="1"/>
    </xf>
    <xf numFmtId="41" fontId="24" fillId="4" borderId="9" xfId="4" applyNumberFormat="1" applyFont="1" applyFill="1" applyBorder="1" applyAlignment="1">
      <alignment horizontal="center" vertical="top" wrapText="1"/>
    </xf>
    <xf numFmtId="1" fontId="16" fillId="4" borderId="9" xfId="1" applyNumberFormat="1" applyFont="1" applyFill="1" applyBorder="1" applyAlignment="1">
      <alignment horizontal="center" vertical="top" wrapText="1"/>
    </xf>
    <xf numFmtId="1" fontId="16" fillId="4" borderId="10" xfId="1" applyNumberFormat="1" applyFont="1" applyFill="1" applyBorder="1" applyAlignment="1">
      <alignment horizontal="center" vertical="top" wrapText="1"/>
    </xf>
    <xf numFmtId="167" fontId="16" fillId="4" borderId="6" xfId="1" applyNumberFormat="1" applyFont="1" applyFill="1" applyBorder="1" applyAlignment="1">
      <alignment horizontal="center" vertical="top" wrapText="1"/>
    </xf>
    <xf numFmtId="165" fontId="24" fillId="5" borderId="12" xfId="6" applyNumberFormat="1" applyFont="1" applyFill="1" applyBorder="1" applyAlignment="1">
      <alignment horizontal="right" vertical="top"/>
    </xf>
    <xf numFmtId="41" fontId="16" fillId="5" borderId="11" xfId="4" applyNumberFormat="1" applyFont="1" applyFill="1" applyBorder="1" applyAlignment="1">
      <alignment horizontal="right" vertical="top" wrapText="1"/>
    </xf>
    <xf numFmtId="41" fontId="16" fillId="5" borderId="11" xfId="4" applyNumberFormat="1" applyFont="1" applyFill="1" applyBorder="1" applyAlignment="1">
      <alignment horizontal="center" vertical="top" wrapText="1"/>
    </xf>
    <xf numFmtId="41" fontId="16" fillId="5" borderId="14" xfId="4" applyNumberFormat="1" applyFont="1" applyFill="1" applyBorder="1" applyAlignment="1">
      <alignment horizontal="center" vertical="top" wrapText="1"/>
    </xf>
    <xf numFmtId="41" fontId="16" fillId="5" borderId="14" xfId="4" applyNumberFormat="1" applyFont="1" applyFill="1" applyBorder="1" applyAlignment="1">
      <alignment horizontal="right" vertical="top" wrapText="1"/>
    </xf>
    <xf numFmtId="165" fontId="24" fillId="5" borderId="9" xfId="6" applyNumberFormat="1" applyFont="1" applyFill="1" applyBorder="1" applyAlignment="1">
      <alignment horizontal="right" vertical="top"/>
    </xf>
    <xf numFmtId="43" fontId="16" fillId="5" borderId="18" xfId="6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center" vertical="top" wrapText="1"/>
    </xf>
    <xf numFmtId="41" fontId="16" fillId="5" borderId="12" xfId="4" applyNumberFormat="1" applyFont="1" applyFill="1" applyBorder="1" applyAlignment="1">
      <alignment horizontal="center" vertical="top" wrapText="1"/>
    </xf>
    <xf numFmtId="43" fontId="16" fillId="5" borderId="16" xfId="6" applyFont="1" applyFill="1" applyBorder="1" applyAlignment="1">
      <alignment horizontal="center" vertical="top"/>
    </xf>
    <xf numFmtId="0" fontId="16" fillId="5" borderId="9" xfId="2" applyFont="1" applyFill="1" applyBorder="1"/>
    <xf numFmtId="0" fontId="16" fillId="5" borderId="16" xfId="2" applyFont="1" applyFill="1" applyBorder="1"/>
    <xf numFmtId="0" fontId="16" fillId="5" borderId="0" xfId="2" applyFont="1" applyFill="1"/>
    <xf numFmtId="0" fontId="16" fillId="5" borderId="12" xfId="2" applyFont="1" applyFill="1" applyBorder="1"/>
    <xf numFmtId="165" fontId="24" fillId="5" borderId="10" xfId="6" applyNumberFormat="1" applyFont="1" applyFill="1" applyBorder="1" applyAlignment="1">
      <alignment horizontal="right" vertical="top"/>
    </xf>
    <xf numFmtId="43" fontId="16" fillId="5" borderId="22" xfId="6" applyFont="1" applyFill="1" applyBorder="1" applyAlignment="1">
      <alignment horizontal="center" vertical="top"/>
    </xf>
    <xf numFmtId="41" fontId="28" fillId="5" borderId="10" xfId="4" applyNumberFormat="1" applyFont="1" applyFill="1" applyBorder="1" applyAlignment="1">
      <alignment horizontal="right" vertical="top" wrapText="1"/>
    </xf>
    <xf numFmtId="1" fontId="16" fillId="0" borderId="6" xfId="6" applyNumberFormat="1" applyFont="1" applyBorder="1" applyAlignment="1">
      <alignment horizontal="center" vertical="top"/>
    </xf>
    <xf numFmtId="165" fontId="24" fillId="0" borderId="9" xfId="6" applyNumberFormat="1" applyFont="1" applyFill="1" applyBorder="1" applyAlignment="1">
      <alignment horizontal="center" vertical="top"/>
    </xf>
    <xf numFmtId="0" fontId="16" fillId="0" borderId="8" xfId="2" applyFont="1" applyBorder="1" applyAlignment="1">
      <alignment vertical="top"/>
    </xf>
    <xf numFmtId="165" fontId="16" fillId="0" borderId="8" xfId="6" applyNumberFormat="1" applyFont="1" applyBorder="1" applyAlignment="1">
      <alignment vertical="top"/>
    </xf>
    <xf numFmtId="165" fontId="24" fillId="0" borderId="8" xfId="6" applyNumberFormat="1" applyFont="1" applyBorder="1" applyAlignment="1">
      <alignment vertical="top"/>
    </xf>
    <xf numFmtId="165" fontId="24" fillId="4" borderId="12" xfId="6" applyNumberFormat="1" applyFont="1" applyFill="1" applyBorder="1" applyAlignment="1">
      <alignment horizontal="center" vertical="top"/>
    </xf>
    <xf numFmtId="41" fontId="16" fillId="4" borderId="6" xfId="4" applyNumberFormat="1" applyFont="1" applyFill="1" applyBorder="1" applyAlignment="1">
      <alignment horizontal="right" vertical="top" wrapText="1"/>
    </xf>
    <xf numFmtId="165" fontId="24" fillId="4" borderId="6" xfId="6" applyNumberFormat="1" applyFont="1" applyFill="1" applyBorder="1" applyAlignment="1">
      <alignment vertical="top"/>
    </xf>
    <xf numFmtId="165" fontId="24" fillId="4" borderId="9" xfId="6" applyNumberFormat="1" applyFont="1" applyFill="1" applyBorder="1" applyAlignment="1">
      <alignment vertical="top"/>
    </xf>
    <xf numFmtId="0" fontId="16" fillId="4" borderId="9" xfId="3" applyFont="1" applyFill="1" applyBorder="1" applyAlignment="1">
      <alignment vertical="top" wrapText="1"/>
    </xf>
    <xf numFmtId="165" fontId="16" fillId="5" borderId="14" xfId="6" applyNumberFormat="1" applyFont="1" applyFill="1" applyBorder="1" applyAlignment="1">
      <alignment horizontal="right" vertical="top" wrapText="1"/>
    </xf>
    <xf numFmtId="0" fontId="16" fillId="5" borderId="14" xfId="3" applyFont="1" applyFill="1" applyBorder="1" applyAlignment="1">
      <alignment horizontal="left" vertical="top" wrapText="1"/>
    </xf>
    <xf numFmtId="165" fontId="16" fillId="5" borderId="14" xfId="3" applyNumberFormat="1" applyFont="1" applyFill="1" applyBorder="1" applyAlignment="1">
      <alignment horizontal="right" vertical="top" wrapText="1"/>
    </xf>
    <xf numFmtId="0" fontId="16" fillId="5" borderId="20" xfId="2" applyFont="1" applyFill="1" applyBorder="1" applyAlignment="1">
      <alignment horizontal="center" vertical="top"/>
    </xf>
    <xf numFmtId="165" fontId="16" fillId="5" borderId="14" xfId="6" applyNumberFormat="1" applyFont="1" applyFill="1" applyBorder="1" applyAlignment="1">
      <alignment horizontal="left" vertical="top" wrapText="1"/>
    </xf>
    <xf numFmtId="165" fontId="22" fillId="5" borderId="14" xfId="6" applyNumberFormat="1" applyFont="1" applyFill="1" applyBorder="1" applyAlignment="1">
      <alignment horizontal="left" vertical="top" wrapText="1"/>
    </xf>
    <xf numFmtId="3" fontId="16" fillId="5" borderId="14" xfId="3" applyNumberFormat="1" applyFont="1" applyFill="1" applyBorder="1" applyAlignment="1">
      <alignment horizontal="right" vertical="top" wrapText="1"/>
    </xf>
    <xf numFmtId="0" fontId="16" fillId="5" borderId="22" xfId="2" applyFont="1" applyFill="1" applyBorder="1" applyAlignment="1">
      <alignment horizontal="center" vertical="top"/>
    </xf>
    <xf numFmtId="165" fontId="22" fillId="5" borderId="10" xfId="6" applyNumberFormat="1" applyFont="1" applyFill="1" applyBorder="1" applyAlignment="1">
      <alignment horizontal="left" vertical="top" wrapText="1"/>
    </xf>
    <xf numFmtId="3" fontId="16" fillId="5" borderId="10" xfId="3" applyNumberFormat="1" applyFont="1" applyFill="1" applyBorder="1" applyAlignment="1">
      <alignment horizontal="right" vertical="top" wrapText="1"/>
    </xf>
    <xf numFmtId="165" fontId="16" fillId="5" borderId="10" xfId="6" applyNumberFormat="1" applyFont="1" applyFill="1" applyBorder="1" applyAlignment="1">
      <alignment horizontal="left" vertical="top" wrapText="1"/>
    </xf>
    <xf numFmtId="0" fontId="16" fillId="5" borderId="10" xfId="3" applyFont="1" applyFill="1" applyBorder="1" applyAlignment="1">
      <alignment horizontal="left" vertical="top" wrapText="1"/>
    </xf>
    <xf numFmtId="0" fontId="16" fillId="5" borderId="6" xfId="2" applyFont="1" applyFill="1" applyBorder="1" applyAlignment="1">
      <alignment horizontal="center" vertical="top"/>
    </xf>
    <xf numFmtId="0" fontId="16" fillId="5" borderId="24" xfId="2" applyFont="1" applyFill="1" applyBorder="1" applyAlignment="1">
      <alignment horizontal="center" vertical="top"/>
    </xf>
    <xf numFmtId="165" fontId="16" fillId="5" borderId="6" xfId="6" applyNumberFormat="1" applyFont="1" applyFill="1" applyBorder="1" applyAlignment="1">
      <alignment vertical="top"/>
    </xf>
    <xf numFmtId="165" fontId="24" fillId="5" borderId="6" xfId="6" applyNumberFormat="1" applyFont="1" applyFill="1" applyBorder="1" applyAlignment="1">
      <alignment vertical="top"/>
    </xf>
    <xf numFmtId="0" fontId="16" fillId="5" borderId="6" xfId="3" applyFont="1" applyFill="1" applyBorder="1" applyAlignment="1">
      <alignment horizontal="right" vertical="top" wrapText="1"/>
    </xf>
    <xf numFmtId="165" fontId="22" fillId="5" borderId="6" xfId="6" applyNumberFormat="1" applyFont="1" applyFill="1" applyBorder="1" applyAlignment="1">
      <alignment horizontal="left" vertical="top" wrapText="1"/>
    </xf>
    <xf numFmtId="0" fontId="16" fillId="5" borderId="6" xfId="3" applyFont="1" applyFill="1" applyBorder="1" applyAlignment="1">
      <alignment horizontal="center" vertical="top" wrapText="1"/>
    </xf>
    <xf numFmtId="3" fontId="16" fillId="5" borderId="6" xfId="3" applyNumberFormat="1" applyFont="1" applyFill="1" applyBorder="1" applyAlignment="1">
      <alignment horizontal="right" vertical="top" wrapText="1"/>
    </xf>
    <xf numFmtId="165" fontId="16" fillId="5" borderId="6" xfId="6" applyNumberFormat="1" applyFont="1" applyFill="1" applyBorder="1" applyAlignment="1">
      <alignment horizontal="left" vertical="top" wrapText="1"/>
    </xf>
    <xf numFmtId="0" fontId="16" fillId="5" borderId="6" xfId="3" applyFont="1" applyFill="1" applyBorder="1" applyAlignment="1">
      <alignment horizontal="left" vertical="top" wrapText="1"/>
    </xf>
    <xf numFmtId="165" fontId="16" fillId="5" borderId="6" xfId="3" applyNumberFormat="1" applyFont="1" applyFill="1" applyBorder="1" applyAlignment="1">
      <alignment horizontal="right" vertical="top" wrapText="1"/>
    </xf>
    <xf numFmtId="3" fontId="28" fillId="5" borderId="0" xfId="7" applyNumberFormat="1" applyFont="1" applyFill="1"/>
    <xf numFmtId="165" fontId="16" fillId="5" borderId="10" xfId="6" applyNumberFormat="1" applyFont="1" applyFill="1" applyBorder="1" applyAlignment="1">
      <alignment horizontal="right" vertical="top" wrapText="1"/>
    </xf>
    <xf numFmtId="0" fontId="22" fillId="5" borderId="14" xfId="3" applyFont="1" applyFill="1" applyBorder="1" applyAlignment="1">
      <alignment horizontal="center" vertical="top" wrapText="1"/>
    </xf>
    <xf numFmtId="0" fontId="16" fillId="0" borderId="10" xfId="2" applyFont="1" applyBorder="1"/>
    <xf numFmtId="3" fontId="28" fillId="5" borderId="9" xfId="7" applyNumberFormat="1" applyFont="1" applyFill="1" applyBorder="1" applyAlignment="1">
      <alignment vertical="top"/>
    </xf>
    <xf numFmtId="165" fontId="16" fillId="5" borderId="9" xfId="6" applyNumberFormat="1" applyFont="1" applyFill="1" applyBorder="1" applyAlignment="1">
      <alignment horizontal="right" vertical="top" wrapText="1"/>
    </xf>
    <xf numFmtId="3" fontId="28" fillId="5" borderId="9" xfId="7" applyNumberFormat="1" applyFont="1" applyFill="1" applyBorder="1"/>
    <xf numFmtId="0" fontId="16" fillId="5" borderId="11" xfId="2" applyFont="1" applyFill="1" applyBorder="1" applyAlignment="1">
      <alignment horizontal="center" vertical="top"/>
    </xf>
    <xf numFmtId="165" fontId="16" fillId="5" borderId="13" xfId="6" applyNumberFormat="1" applyFont="1" applyFill="1" applyBorder="1" applyAlignment="1">
      <alignment vertical="top"/>
    </xf>
    <xf numFmtId="41" fontId="16" fillId="5" borderId="6" xfId="4" applyNumberFormat="1" applyFont="1" applyFill="1" applyBorder="1" applyAlignment="1">
      <alignment horizontal="center" vertical="top" wrapText="1"/>
    </xf>
    <xf numFmtId="0" fontId="16" fillId="5" borderId="9" xfId="2" applyFont="1" applyFill="1" applyBorder="1" applyAlignment="1">
      <alignment horizontal="center" vertical="top" wrapText="1"/>
    </xf>
    <xf numFmtId="165" fontId="24" fillId="5" borderId="9" xfId="6" applyNumberFormat="1" applyFont="1" applyFill="1" applyBorder="1" applyAlignment="1">
      <alignment vertical="top" wrapText="1"/>
    </xf>
    <xf numFmtId="0" fontId="16" fillId="5" borderId="12" xfId="2" applyFont="1" applyFill="1" applyBorder="1" applyAlignment="1">
      <alignment horizontal="center" vertical="top" wrapText="1"/>
    </xf>
    <xf numFmtId="165" fontId="16" fillId="5" borderId="12" xfId="6" applyNumberFormat="1" applyFont="1" applyFill="1" applyBorder="1" applyAlignment="1">
      <alignment vertical="top" wrapText="1"/>
    </xf>
    <xf numFmtId="165" fontId="24" fillId="5" borderId="12" xfId="6" applyNumberFormat="1" applyFont="1" applyFill="1" applyBorder="1" applyAlignment="1">
      <alignment vertical="top" wrapText="1"/>
    </xf>
    <xf numFmtId="165" fontId="16" fillId="5" borderId="16" xfId="6" applyNumberFormat="1" applyFont="1" applyFill="1" applyBorder="1" applyAlignment="1">
      <alignment vertical="top"/>
    </xf>
    <xf numFmtId="165" fontId="24" fillId="5" borderId="9" xfId="6" applyNumberFormat="1" applyFont="1" applyFill="1" applyBorder="1" applyAlignment="1">
      <alignment horizontal="right" vertical="top" wrapText="1"/>
    </xf>
    <xf numFmtId="165" fontId="16" fillId="5" borderId="18" xfId="6" applyNumberFormat="1" applyFont="1" applyFill="1" applyBorder="1" applyAlignment="1">
      <alignment vertical="top" wrapText="1"/>
    </xf>
    <xf numFmtId="0" fontId="15" fillId="5" borderId="9" xfId="3" applyFont="1" applyFill="1" applyBorder="1" applyAlignment="1">
      <alignment horizontal="left" vertical="top" wrapText="1"/>
    </xf>
    <xf numFmtId="165" fontId="16" fillId="5" borderId="9" xfId="6" applyNumberFormat="1" applyFont="1" applyFill="1" applyBorder="1" applyAlignment="1">
      <alignment horizontal="center" vertical="top"/>
    </xf>
    <xf numFmtId="0" fontId="16" fillId="5" borderId="10" xfId="2" applyFont="1" applyFill="1" applyBorder="1" applyAlignment="1">
      <alignment horizontal="center" vertical="top" wrapText="1"/>
    </xf>
    <xf numFmtId="165" fontId="16" fillId="5" borderId="10" xfId="6" applyNumberFormat="1" applyFont="1" applyFill="1" applyBorder="1" applyAlignment="1">
      <alignment vertical="top" wrapText="1"/>
    </xf>
    <xf numFmtId="0" fontId="16" fillId="5" borderId="14" xfId="2" applyFont="1" applyFill="1" applyBorder="1" applyAlignment="1">
      <alignment horizontal="center" vertical="top" wrapText="1"/>
    </xf>
    <xf numFmtId="165" fontId="16" fillId="5" borderId="14" xfId="6" applyNumberFormat="1" applyFont="1" applyFill="1" applyBorder="1" applyAlignment="1">
      <alignment horizontal="center" vertical="top" wrapText="1"/>
    </xf>
    <xf numFmtId="0" fontId="16" fillId="5" borderId="12" xfId="3" applyFont="1" applyFill="1" applyBorder="1" applyAlignment="1">
      <alignment horizontal="center" vertical="top" wrapText="1"/>
    </xf>
    <xf numFmtId="165" fontId="16" fillId="5" borderId="9" xfId="6" applyNumberFormat="1" applyFont="1" applyFill="1" applyBorder="1" applyAlignment="1">
      <alignment horizontal="center" vertical="center" wrapText="1"/>
    </xf>
    <xf numFmtId="3" fontId="16" fillId="5" borderId="9" xfId="3" applyNumberFormat="1" applyFont="1" applyFill="1" applyBorder="1" applyAlignment="1">
      <alignment vertical="top" wrapText="1"/>
    </xf>
    <xf numFmtId="0" fontId="16" fillId="5" borderId="12" xfId="3" applyFont="1" applyFill="1" applyBorder="1" applyAlignment="1">
      <alignment horizontal="right" vertical="top" wrapText="1"/>
    </xf>
    <xf numFmtId="0" fontId="22" fillId="0" borderId="17" xfId="2" applyFont="1" applyBorder="1" applyAlignment="1">
      <alignment vertical="top"/>
    </xf>
    <xf numFmtId="165" fontId="16" fillId="4" borderId="8" xfId="6" applyNumberFormat="1" applyFont="1" applyFill="1" applyBorder="1" applyAlignment="1">
      <alignment horizontal="center" vertical="top"/>
    </xf>
    <xf numFmtId="165" fontId="16" fillId="4" borderId="14" xfId="9" applyNumberFormat="1" applyFont="1" applyFill="1" applyBorder="1" applyAlignment="1">
      <alignment horizontal="center" vertical="top"/>
    </xf>
    <xf numFmtId="167" fontId="16" fillId="4" borderId="14" xfId="1" applyNumberFormat="1" applyFont="1" applyFill="1" applyBorder="1" applyAlignment="1">
      <alignment horizontal="center" vertical="top"/>
    </xf>
    <xf numFmtId="167" fontId="16" fillId="5" borderId="14" xfId="1" applyNumberFormat="1" applyFont="1" applyFill="1" applyBorder="1" applyAlignment="1">
      <alignment horizontal="center" vertical="top" wrapText="1"/>
    </xf>
    <xf numFmtId="1" fontId="16" fillId="5" borderId="14" xfId="1" applyNumberFormat="1" applyFont="1" applyFill="1" applyBorder="1" applyAlignment="1">
      <alignment horizontal="center" vertical="top" wrapText="1"/>
    </xf>
    <xf numFmtId="1" fontId="16" fillId="4" borderId="7" xfId="1" applyNumberFormat="1" applyFont="1" applyFill="1" applyBorder="1" applyAlignment="1">
      <alignment horizontal="center" vertical="top" wrapText="1"/>
    </xf>
    <xf numFmtId="167" fontId="16" fillId="4" borderId="7" xfId="1" applyNumberFormat="1" applyFont="1" applyFill="1" applyBorder="1" applyAlignment="1">
      <alignment horizontal="center" vertical="top" wrapText="1"/>
    </xf>
    <xf numFmtId="167" fontId="16" fillId="4" borderId="10" xfId="1" applyNumberFormat="1" applyFont="1" applyFill="1" applyBorder="1" applyAlignment="1">
      <alignment horizontal="center" vertical="top" wrapText="1"/>
    </xf>
    <xf numFmtId="165" fontId="24" fillId="5" borderId="14" xfId="6" applyNumberFormat="1" applyFont="1" applyFill="1" applyBorder="1" applyAlignment="1">
      <alignment horizontal="right" vertical="top"/>
    </xf>
    <xf numFmtId="41" fontId="28" fillId="5" borderId="14" xfId="4" applyNumberFormat="1" applyFont="1" applyFill="1" applyBorder="1" applyAlignment="1">
      <alignment horizontal="right" vertical="top" wrapText="1"/>
    </xf>
    <xf numFmtId="43" fontId="16" fillId="5" borderId="20" xfId="6" applyFont="1" applyFill="1" applyBorder="1" applyAlignment="1">
      <alignment horizontal="center" vertical="top"/>
    </xf>
    <xf numFmtId="41" fontId="16" fillId="4" borderId="7" xfId="4" applyNumberFormat="1" applyFont="1" applyFill="1" applyBorder="1" applyAlignment="1">
      <alignment horizontal="center" vertical="top" wrapText="1"/>
    </xf>
    <xf numFmtId="41" fontId="16" fillId="4" borderId="10" xfId="4" applyNumberFormat="1" applyFont="1" applyFill="1" applyBorder="1" applyAlignment="1">
      <alignment horizontal="center" vertical="top" wrapText="1"/>
    </xf>
    <xf numFmtId="0" fontId="16" fillId="0" borderId="14" xfId="2" applyFont="1" applyBorder="1"/>
    <xf numFmtId="165" fontId="16" fillId="5" borderId="9" xfId="3" applyNumberFormat="1" applyFont="1" applyFill="1" applyBorder="1" applyAlignment="1">
      <alignment horizontal="right" vertical="top" wrapText="1"/>
    </xf>
    <xf numFmtId="0" fontId="22" fillId="5" borderId="9" xfId="3" applyFont="1" applyFill="1" applyBorder="1" applyAlignment="1">
      <alignment horizontal="center" vertical="top" wrapText="1"/>
    </xf>
    <xf numFmtId="3" fontId="16" fillId="5" borderId="9" xfId="3" applyNumberFormat="1" applyFont="1" applyFill="1" applyBorder="1" applyAlignment="1">
      <alignment horizontal="right" vertical="top" wrapText="1"/>
    </xf>
    <xf numFmtId="3" fontId="16" fillId="5" borderId="12" xfId="2" applyNumberFormat="1" applyFont="1" applyFill="1" applyBorder="1" applyAlignment="1">
      <alignment vertical="top" wrapText="1"/>
    </xf>
    <xf numFmtId="3" fontId="24" fillId="5" borderId="12" xfId="2" applyNumberFormat="1" applyFont="1" applyFill="1" applyBorder="1" applyAlignment="1">
      <alignment vertical="top" wrapText="1"/>
    </xf>
    <xf numFmtId="3" fontId="16" fillId="5" borderId="9" xfId="2" applyNumberFormat="1" applyFont="1" applyFill="1" applyBorder="1" applyAlignment="1">
      <alignment vertical="top" wrapText="1"/>
    </xf>
    <xf numFmtId="3" fontId="24" fillId="5" borderId="9" xfId="2" applyNumberFormat="1" applyFont="1" applyFill="1" applyBorder="1" applyAlignment="1">
      <alignment vertical="top" wrapText="1"/>
    </xf>
    <xf numFmtId="0" fontId="19" fillId="5" borderId="9" xfId="3" applyFont="1" applyFill="1" applyBorder="1" applyAlignment="1">
      <alignment horizontal="center" vertical="top" wrapText="1"/>
    </xf>
    <xf numFmtId="165" fontId="24" fillId="5" borderId="9" xfId="6" applyNumberFormat="1" applyFont="1" applyFill="1" applyBorder="1" applyAlignment="1">
      <alignment horizontal="center" vertical="top"/>
    </xf>
    <xf numFmtId="3" fontId="24" fillId="5" borderId="10" xfId="2" applyNumberFormat="1" applyFont="1" applyFill="1" applyBorder="1" applyAlignment="1">
      <alignment vertical="top" wrapText="1"/>
    </xf>
    <xf numFmtId="165" fontId="16" fillId="0" borderId="12" xfId="6" applyNumberFormat="1" applyFont="1" applyBorder="1" applyAlignment="1">
      <alignment horizontal="right" vertical="top" wrapText="1"/>
    </xf>
    <xf numFmtId="165" fontId="16" fillId="0" borderId="12" xfId="6" applyNumberFormat="1" applyFont="1" applyBorder="1" applyAlignment="1">
      <alignment vertical="top" wrapText="1"/>
    </xf>
    <xf numFmtId="165" fontId="24" fillId="0" borderId="12" xfId="6" applyNumberFormat="1" applyFont="1" applyBorder="1" applyAlignment="1">
      <alignment vertical="top" wrapText="1"/>
    </xf>
    <xf numFmtId="3" fontId="16" fillId="0" borderId="14" xfId="2" applyNumberFormat="1" applyFont="1" applyBorder="1" applyAlignment="1">
      <alignment vertical="top" wrapText="1"/>
    </xf>
    <xf numFmtId="165" fontId="24" fillId="0" borderId="14" xfId="6" applyNumberFormat="1" applyFont="1" applyBorder="1" applyAlignment="1">
      <alignment vertical="top" wrapText="1"/>
    </xf>
    <xf numFmtId="0" fontId="16" fillId="0" borderId="18" xfId="2" applyFont="1" applyBorder="1" applyAlignment="1">
      <alignment horizontal="left" vertical="top" wrapText="1"/>
    </xf>
    <xf numFmtId="0" fontId="16" fillId="0" borderId="8" xfId="2" applyFont="1" applyBorder="1" applyAlignment="1">
      <alignment horizontal="center" vertical="top" wrapText="1"/>
    </xf>
    <xf numFmtId="3" fontId="16" fillId="0" borderId="8" xfId="2" applyNumberFormat="1" applyFont="1" applyBorder="1" applyAlignment="1">
      <alignment vertical="top" wrapText="1"/>
    </xf>
    <xf numFmtId="165" fontId="16" fillId="0" borderId="8" xfId="6" applyNumberFormat="1" applyFont="1" applyBorder="1" applyAlignment="1">
      <alignment vertical="top" wrapText="1"/>
    </xf>
    <xf numFmtId="165" fontId="24" fillId="0" borderId="8" xfId="6" applyNumberFormat="1" applyFont="1" applyBorder="1" applyAlignment="1">
      <alignment vertical="top" wrapText="1"/>
    </xf>
    <xf numFmtId="3" fontId="24" fillId="5" borderId="14" xfId="2" applyNumberFormat="1" applyFont="1" applyFill="1" applyBorder="1" applyAlignment="1">
      <alignment vertical="top" wrapText="1"/>
    </xf>
    <xf numFmtId="167" fontId="16" fillId="5" borderId="14" xfId="1" applyNumberFormat="1" applyFont="1" applyFill="1" applyBorder="1" applyAlignment="1">
      <alignment horizontal="left" vertical="top" wrapText="1"/>
    </xf>
    <xf numFmtId="167" fontId="16" fillId="5" borderId="12" xfId="1" applyNumberFormat="1" applyFont="1" applyFill="1" applyBorder="1" applyAlignment="1">
      <alignment horizontal="left" vertical="top" wrapText="1"/>
    </xf>
    <xf numFmtId="165" fontId="16" fillId="6" borderId="0" xfId="2" applyNumberFormat="1" applyFont="1" applyFill="1" applyAlignment="1">
      <alignment horizontal="center" vertical="top"/>
    </xf>
    <xf numFmtId="0" fontId="16" fillId="3" borderId="0" xfId="2" applyFont="1" applyFill="1" applyAlignment="1">
      <alignment horizontal="center" vertical="top"/>
    </xf>
    <xf numFmtId="0" fontId="35" fillId="0" borderId="9" xfId="2" applyFont="1" applyBorder="1" applyAlignment="1">
      <alignment horizontal="left" vertical="top" wrapText="1"/>
    </xf>
    <xf numFmtId="0" fontId="22" fillId="0" borderId="0" xfId="3" applyFont="1" applyAlignment="1">
      <alignment horizontal="left" vertical="top" wrapText="1"/>
    </xf>
    <xf numFmtId="0" fontId="22" fillId="0" borderId="0" xfId="2" applyFont="1"/>
    <xf numFmtId="165" fontId="24" fillId="5" borderId="12" xfId="6" applyNumberFormat="1" applyFont="1" applyFill="1" applyBorder="1"/>
    <xf numFmtId="165" fontId="24" fillId="5" borderId="9" xfId="6" applyNumberFormat="1" applyFont="1" applyFill="1" applyBorder="1"/>
    <xf numFmtId="0" fontId="16" fillId="5" borderId="9" xfId="6" applyNumberFormat="1" applyFont="1" applyFill="1" applyBorder="1" applyAlignment="1">
      <alignment horizontal="center" vertical="top" wrapText="1"/>
    </xf>
    <xf numFmtId="0" fontId="16" fillId="5" borderId="14" xfId="6" applyNumberFormat="1" applyFont="1" applyFill="1" applyBorder="1" applyAlignment="1">
      <alignment horizontal="center" vertical="top" wrapText="1"/>
    </xf>
    <xf numFmtId="3" fontId="16" fillId="5" borderId="14" xfId="3" applyNumberFormat="1" applyFont="1" applyFill="1" applyBorder="1" applyAlignment="1">
      <alignment vertical="top" wrapText="1"/>
    </xf>
    <xf numFmtId="165" fontId="16" fillId="5" borderId="14" xfId="6" applyNumberFormat="1" applyFont="1" applyFill="1" applyBorder="1" applyAlignment="1">
      <alignment horizontal="center" vertical="top"/>
    </xf>
    <xf numFmtId="167" fontId="16" fillId="5" borderId="9" xfId="1" applyNumberFormat="1" applyFont="1" applyFill="1" applyBorder="1" applyAlignment="1">
      <alignment vertical="top" wrapText="1"/>
    </xf>
    <xf numFmtId="165" fontId="16" fillId="5" borderId="9" xfId="6" applyNumberFormat="1" applyFont="1" applyFill="1" applyBorder="1" applyAlignment="1">
      <alignment horizontal="left" vertical="top" wrapText="1"/>
    </xf>
    <xf numFmtId="0" fontId="16" fillId="5" borderId="12" xfId="6" applyNumberFormat="1" applyFont="1" applyFill="1" applyBorder="1" applyAlignment="1">
      <alignment horizontal="center" vertical="top" wrapText="1"/>
    </xf>
    <xf numFmtId="0" fontId="16" fillId="0" borderId="9" xfId="2" applyFont="1" applyBorder="1" applyAlignment="1">
      <alignment horizontal="center"/>
    </xf>
    <xf numFmtId="165" fontId="24" fillId="0" borderId="12" xfId="6" applyNumberFormat="1" applyFont="1" applyBorder="1"/>
    <xf numFmtId="1" fontId="16" fillId="0" borderId="7" xfId="3" applyNumberFormat="1" applyFont="1" applyBorder="1" applyAlignment="1">
      <alignment horizontal="center" vertical="top" wrapText="1"/>
    </xf>
    <xf numFmtId="0" fontId="16" fillId="0" borderId="9" xfId="2" applyFont="1" applyBorder="1"/>
    <xf numFmtId="165" fontId="16" fillId="0" borderId="9" xfId="6" applyNumberFormat="1" applyFont="1" applyBorder="1"/>
    <xf numFmtId="165" fontId="16" fillId="0" borderId="10" xfId="6" applyNumberFormat="1" applyFont="1" applyBorder="1" applyAlignment="1">
      <alignment horizontal="center" vertical="top"/>
    </xf>
    <xf numFmtId="165" fontId="24" fillId="5" borderId="14" xfId="6" applyNumberFormat="1" applyFont="1" applyFill="1" applyBorder="1"/>
    <xf numFmtId="165" fontId="24" fillId="5" borderId="14" xfId="6" applyNumberFormat="1" applyFont="1" applyFill="1" applyBorder="1" applyAlignment="1">
      <alignment vertical="top" wrapText="1"/>
    </xf>
    <xf numFmtId="165" fontId="24" fillId="4" borderId="9" xfId="6" applyNumberFormat="1" applyFont="1" applyFill="1" applyBorder="1" applyAlignment="1">
      <alignment horizontal="center" vertical="top"/>
    </xf>
    <xf numFmtId="0" fontId="16" fillId="0" borderId="14" xfId="3" applyFont="1" applyBorder="1" applyAlignment="1">
      <alignment horizontal="left" vertical="top" wrapText="1"/>
    </xf>
    <xf numFmtId="165" fontId="16" fillId="0" borderId="8" xfId="6" applyNumberFormat="1" applyFont="1" applyFill="1" applyBorder="1" applyAlignment="1">
      <alignment horizontal="center" vertical="top"/>
    </xf>
    <xf numFmtId="165" fontId="24" fillId="0" borderId="8" xfId="6" applyNumberFormat="1" applyFont="1" applyFill="1" applyBorder="1" applyAlignment="1">
      <alignment horizontal="center" vertical="top"/>
    </xf>
    <xf numFmtId="0" fontId="16" fillId="5" borderId="9" xfId="2" applyFont="1" applyFill="1" applyBorder="1" applyAlignment="1">
      <alignment vertical="top"/>
    </xf>
    <xf numFmtId="1" fontId="16" fillId="5" borderId="12" xfId="6" applyNumberFormat="1" applyFont="1" applyFill="1" applyBorder="1" applyAlignment="1">
      <alignment horizontal="center" vertical="top"/>
    </xf>
    <xf numFmtId="0" fontId="16" fillId="5" borderId="12" xfId="3" applyFont="1" applyFill="1" applyBorder="1" applyAlignment="1">
      <alignment horizontal="right" vertical="top"/>
    </xf>
    <xf numFmtId="0" fontId="16" fillId="5" borderId="9" xfId="3" applyFont="1" applyFill="1" applyBorder="1" applyAlignment="1">
      <alignment horizontal="center" vertical="top"/>
    </xf>
    <xf numFmtId="166" fontId="16" fillId="5" borderId="27" xfId="2" applyNumberFormat="1" applyFont="1" applyFill="1" applyBorder="1" applyAlignment="1">
      <alignment vertical="top"/>
    </xf>
    <xf numFmtId="0" fontId="16" fillId="5" borderId="27" xfId="2" applyFont="1" applyFill="1" applyBorder="1"/>
    <xf numFmtId="0" fontId="16" fillId="5" borderId="14" xfId="2" applyFont="1" applyFill="1" applyBorder="1" applyAlignment="1">
      <alignment vertical="top"/>
    </xf>
    <xf numFmtId="165" fontId="24" fillId="5" borderId="14" xfId="6" applyNumberFormat="1" applyFont="1" applyFill="1" applyBorder="1" applyAlignment="1">
      <alignment horizontal="center" vertical="top"/>
    </xf>
    <xf numFmtId="1" fontId="16" fillId="5" borderId="9" xfId="6" applyNumberFormat="1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right" vertical="top"/>
    </xf>
    <xf numFmtId="166" fontId="16" fillId="5" borderId="0" xfId="2" applyNumberFormat="1" applyFont="1" applyFill="1" applyAlignment="1">
      <alignment vertical="top"/>
    </xf>
    <xf numFmtId="0" fontId="16" fillId="5" borderId="9" xfId="3" applyFont="1" applyFill="1" applyBorder="1" applyAlignment="1">
      <alignment horizontal="right" vertical="top"/>
    </xf>
    <xf numFmtId="1" fontId="16" fillId="5" borderId="7" xfId="6" applyNumberFormat="1" applyFont="1" applyFill="1" applyBorder="1" applyAlignment="1">
      <alignment horizontal="center" vertical="top"/>
    </xf>
    <xf numFmtId="1" fontId="16" fillId="5" borderId="14" xfId="6" applyNumberFormat="1" applyFont="1" applyFill="1" applyBorder="1" applyAlignment="1">
      <alignment horizontal="center" vertical="top"/>
    </xf>
    <xf numFmtId="0" fontId="16" fillId="5" borderId="14" xfId="3" applyFont="1" applyFill="1" applyBorder="1" applyAlignment="1">
      <alignment horizontal="right" vertical="top"/>
    </xf>
    <xf numFmtId="41" fontId="16" fillId="4" borderId="7" xfId="4" applyNumberFormat="1" applyFont="1" applyFill="1" applyBorder="1" applyAlignment="1">
      <alignment horizontal="center" vertical="top"/>
    </xf>
    <xf numFmtId="0" fontId="16" fillId="5" borderId="14" xfId="3" applyFont="1" applyFill="1" applyBorder="1" applyAlignment="1">
      <alignment horizontal="center" vertical="top"/>
    </xf>
    <xf numFmtId="0" fontId="16" fillId="0" borderId="11" xfId="2" applyFont="1" applyBorder="1" applyAlignment="1">
      <alignment vertical="top"/>
    </xf>
    <xf numFmtId="165" fontId="24" fillId="0" borderId="11" xfId="6" applyNumberFormat="1" applyFont="1" applyBorder="1" applyAlignment="1">
      <alignment vertical="top"/>
    </xf>
    <xf numFmtId="0" fontId="28" fillId="0" borderId="10" xfId="2" applyFont="1" applyBorder="1" applyAlignment="1">
      <alignment horizontal="center" vertical="top"/>
    </xf>
    <xf numFmtId="0" fontId="28" fillId="0" borderId="10" xfId="2" applyFont="1" applyBorder="1" applyAlignment="1">
      <alignment horizontal="left" vertical="top" wrapText="1"/>
    </xf>
    <xf numFmtId="165" fontId="28" fillId="0" borderId="10" xfId="6" applyNumberFormat="1" applyFont="1" applyBorder="1" applyAlignment="1">
      <alignment vertical="top"/>
    </xf>
    <xf numFmtId="0" fontId="16" fillId="4" borderId="10" xfId="3" applyFont="1" applyFill="1" applyBorder="1" applyAlignment="1">
      <alignment vertical="top" wrapText="1"/>
    </xf>
    <xf numFmtId="0" fontId="16" fillId="0" borderId="10" xfId="3" applyFont="1" applyBorder="1" applyAlignment="1">
      <alignment horizontal="center" vertical="top"/>
    </xf>
    <xf numFmtId="41" fontId="16" fillId="5" borderId="10" xfId="4" applyNumberFormat="1" applyFont="1" applyFill="1" applyBorder="1" applyAlignment="1">
      <alignment horizontal="right" vertical="top"/>
    </xf>
    <xf numFmtId="0" fontId="16" fillId="5" borderId="0" xfId="2" applyFont="1" applyFill="1" applyAlignment="1">
      <alignment vertical="top"/>
    </xf>
    <xf numFmtId="41" fontId="28" fillId="5" borderId="9" xfId="4" applyNumberFormat="1" applyFont="1" applyFill="1" applyBorder="1" applyAlignment="1">
      <alignment horizontal="center" vertical="top"/>
    </xf>
    <xf numFmtId="165" fontId="24" fillId="0" borderId="6" xfId="6" applyNumberFormat="1" applyFont="1" applyBorder="1" applyAlignment="1">
      <alignment vertical="top"/>
    </xf>
    <xf numFmtId="0" fontId="16" fillId="0" borderId="7" xfId="3" applyFont="1" applyBorder="1" applyAlignment="1">
      <alignment horizontal="left" vertical="top" wrapText="1"/>
    </xf>
    <xf numFmtId="167" fontId="16" fillId="0" borderId="9" xfId="1" applyNumberFormat="1" applyFont="1" applyBorder="1" applyAlignment="1">
      <alignment horizontal="center" vertical="top"/>
    </xf>
    <xf numFmtId="167" fontId="16" fillId="5" borderId="9" xfId="1" applyNumberFormat="1" applyFont="1" applyFill="1" applyBorder="1" applyAlignment="1">
      <alignment horizontal="right" vertical="top"/>
    </xf>
    <xf numFmtId="0" fontId="16" fillId="0" borderId="9" xfId="3" applyFont="1" applyBorder="1" applyAlignment="1">
      <alignment horizontal="center" vertical="top"/>
    </xf>
    <xf numFmtId="0" fontId="16" fillId="5" borderId="9" xfId="13" applyFont="1" applyFill="1" applyBorder="1" applyAlignment="1">
      <alignment horizontal="justify" vertical="center"/>
    </xf>
    <xf numFmtId="167" fontId="16" fillId="5" borderId="9" xfId="1" applyNumberFormat="1" applyFont="1" applyFill="1" applyBorder="1" applyAlignment="1">
      <alignment vertical="top"/>
    </xf>
    <xf numFmtId="167" fontId="28" fillId="5" borderId="9" xfId="1" applyNumberFormat="1" applyFont="1" applyFill="1" applyBorder="1" applyAlignment="1">
      <alignment horizontal="right" vertical="top"/>
    </xf>
    <xf numFmtId="167" fontId="16" fillId="5" borderId="9" xfId="1" applyNumberFormat="1" applyFont="1" applyFill="1" applyBorder="1" applyAlignment="1">
      <alignment horizontal="center" vertical="center"/>
    </xf>
    <xf numFmtId="167" fontId="16" fillId="5" borderId="7" xfId="1" applyNumberFormat="1" applyFont="1" applyFill="1" applyBorder="1" applyAlignment="1">
      <alignment horizontal="center" vertical="top"/>
    </xf>
    <xf numFmtId="167" fontId="28" fillId="5" borderId="7" xfId="1" applyNumberFormat="1" applyFont="1" applyFill="1" applyBorder="1" applyAlignment="1">
      <alignment horizontal="right" vertical="top"/>
    </xf>
    <xf numFmtId="167" fontId="16" fillId="5" borderId="7" xfId="1" applyNumberFormat="1" applyFont="1" applyFill="1" applyBorder="1" applyAlignment="1">
      <alignment horizontal="center" vertical="center"/>
    </xf>
    <xf numFmtId="167" fontId="16" fillId="5" borderId="14" xfId="1" applyNumberFormat="1" applyFont="1" applyFill="1" applyBorder="1" applyAlignment="1">
      <alignment horizontal="right" vertical="top"/>
    </xf>
    <xf numFmtId="0" fontId="16" fillId="5" borderId="7" xfId="3" applyFont="1" applyFill="1" applyBorder="1" applyAlignment="1">
      <alignment horizontal="center" vertical="top"/>
    </xf>
    <xf numFmtId="41" fontId="16" fillId="0" borderId="10" xfId="4" applyNumberFormat="1" applyFont="1" applyFill="1" applyBorder="1" applyAlignment="1">
      <alignment horizontal="center" vertical="top" wrapText="1"/>
    </xf>
    <xf numFmtId="167" fontId="16" fillId="4" borderId="9" xfId="1" applyNumberFormat="1" applyFont="1" applyFill="1" applyBorder="1" applyAlignment="1">
      <alignment vertical="top"/>
    </xf>
    <xf numFmtId="0" fontId="16" fillId="4" borderId="7" xfId="2" applyFont="1" applyFill="1" applyBorder="1" applyAlignment="1">
      <alignment horizontal="center" vertical="top"/>
    </xf>
    <xf numFmtId="167" fontId="16" fillId="4" borderId="7" xfId="1" applyNumberFormat="1" applyFont="1" applyFill="1" applyBorder="1" applyAlignment="1">
      <alignment vertical="top"/>
    </xf>
    <xf numFmtId="0" fontId="36" fillId="8" borderId="3" xfId="2" applyFont="1" applyFill="1" applyBorder="1" applyAlignment="1">
      <alignment horizontal="left" vertical="center"/>
    </xf>
    <xf numFmtId="0" fontId="36" fillId="8" borderId="5" xfId="2" applyFont="1" applyFill="1" applyBorder="1" applyAlignment="1">
      <alignment horizontal="left" vertical="center"/>
    </xf>
    <xf numFmtId="0" fontId="36" fillId="8" borderId="2" xfId="2" applyFont="1" applyFill="1" applyBorder="1" applyAlignment="1">
      <alignment horizontal="center" vertical="center" wrapText="1"/>
    </xf>
    <xf numFmtId="165" fontId="36" fillId="8" borderId="2" xfId="6" applyNumberFormat="1" applyFont="1" applyFill="1" applyBorder="1" applyAlignment="1">
      <alignment horizontal="center" vertical="center"/>
    </xf>
    <xf numFmtId="165" fontId="37" fillId="8" borderId="2" xfId="6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0" fillId="0" borderId="14" xfId="22" applyFont="1" applyBorder="1" applyAlignment="1">
      <alignment horizontal="center" vertical="top"/>
    </xf>
    <xf numFmtId="0" fontId="29" fillId="0" borderId="0" xfId="2" applyFont="1"/>
    <xf numFmtId="0" fontId="30" fillId="0" borderId="9" xfId="22" applyFont="1" applyBorder="1" applyAlignment="1">
      <alignment horizontal="center" vertical="top"/>
    </xf>
    <xf numFmtId="0" fontId="30" fillId="0" borderId="9" xfId="22" applyFont="1" applyBorder="1" applyAlignment="1">
      <alignment horizontal="center" vertical="top" wrapText="1"/>
    </xf>
    <xf numFmtId="0" fontId="30" fillId="0" borderId="9" xfId="2" applyFont="1" applyBorder="1" applyAlignment="1">
      <alignment vertical="top"/>
    </xf>
    <xf numFmtId="0" fontId="30" fillId="0" borderId="12" xfId="22" applyFont="1" applyBorder="1" applyAlignment="1">
      <alignment horizontal="center" vertical="top"/>
    </xf>
    <xf numFmtId="0" fontId="29" fillId="0" borderId="27" xfId="2" applyFont="1" applyBorder="1"/>
    <xf numFmtId="0" fontId="30" fillId="0" borderId="10" xfId="2" applyFont="1" applyBorder="1" applyAlignment="1">
      <alignment horizontal="center" vertical="top"/>
    </xf>
    <xf numFmtId="0" fontId="30" fillId="0" borderId="10" xfId="2" applyFont="1" applyBorder="1" applyAlignment="1">
      <alignment horizontal="left" vertical="top" wrapText="1"/>
    </xf>
    <xf numFmtId="165" fontId="30" fillId="0" borderId="10" xfId="6" applyNumberFormat="1" applyFont="1" applyBorder="1" applyAlignment="1">
      <alignment vertical="top"/>
    </xf>
    <xf numFmtId="165" fontId="29" fillId="0" borderId="10" xfId="6" applyNumberFormat="1" applyFont="1" applyBorder="1" applyAlignment="1">
      <alignment vertical="top"/>
    </xf>
    <xf numFmtId="3" fontId="16" fillId="0" borderId="9" xfId="3" applyNumberFormat="1" applyFont="1" applyBorder="1" applyAlignment="1">
      <alignment horizontal="center" vertical="center"/>
    </xf>
    <xf numFmtId="3" fontId="16" fillId="0" borderId="9" xfId="3" applyNumberFormat="1" applyFont="1" applyBorder="1" applyAlignment="1">
      <alignment vertical="center"/>
    </xf>
    <xf numFmtId="0" fontId="28" fillId="5" borderId="12" xfId="2" applyFont="1" applyFill="1" applyBorder="1" applyAlignment="1">
      <alignment horizontal="left" vertical="top" wrapText="1"/>
    </xf>
    <xf numFmtId="165" fontId="28" fillId="5" borderId="7" xfId="6" applyNumberFormat="1" applyFont="1" applyFill="1" applyBorder="1" applyAlignment="1">
      <alignment vertical="top"/>
    </xf>
    <xf numFmtId="165" fontId="16" fillId="5" borderId="7" xfId="6" applyNumberFormat="1" applyFont="1" applyFill="1" applyBorder="1" applyAlignment="1">
      <alignment vertical="top"/>
    </xf>
    <xf numFmtId="165" fontId="24" fillId="5" borderId="7" xfId="6" applyNumberFormat="1" applyFont="1" applyFill="1" applyBorder="1" applyAlignment="1">
      <alignment horizontal="center" vertical="top"/>
    </xf>
    <xf numFmtId="3" fontId="16" fillId="5" borderId="12" xfId="3" quotePrefix="1" applyNumberFormat="1" applyFont="1" applyFill="1" applyBorder="1" applyAlignment="1">
      <alignment horizontal="center" vertical="center" wrapText="1"/>
    </xf>
    <xf numFmtId="3" fontId="16" fillId="5" borderId="12" xfId="3" applyNumberFormat="1" applyFont="1" applyFill="1" applyBorder="1" applyAlignment="1">
      <alignment horizontal="right" vertical="center" wrapText="1"/>
    </xf>
    <xf numFmtId="3" fontId="16" fillId="5" borderId="9" xfId="3" applyNumberFormat="1" applyFont="1" applyFill="1" applyBorder="1" applyAlignment="1">
      <alignment horizontal="right" vertical="center" wrapText="1"/>
    </xf>
    <xf numFmtId="3" fontId="16" fillId="5" borderId="9" xfId="3" applyNumberFormat="1" applyFont="1" applyFill="1" applyBorder="1" applyAlignment="1">
      <alignment horizontal="center" vertical="center" wrapText="1"/>
    </xf>
    <xf numFmtId="3" fontId="16" fillId="5" borderId="9" xfId="3" applyNumberFormat="1" applyFont="1" applyFill="1" applyBorder="1" applyAlignment="1">
      <alignment vertical="center" wrapText="1"/>
    </xf>
    <xf numFmtId="3" fontId="16" fillId="5" borderId="9" xfId="4" applyNumberFormat="1" applyFont="1" applyFill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top" wrapText="1"/>
    </xf>
    <xf numFmtId="0" fontId="16" fillId="5" borderId="9" xfId="3" applyFont="1" applyFill="1" applyBorder="1" applyAlignment="1">
      <alignment horizontal="center" vertical="center" wrapText="1"/>
    </xf>
    <xf numFmtId="0" fontId="16" fillId="4" borderId="9" xfId="3" applyFont="1" applyFill="1" applyBorder="1" applyAlignment="1">
      <alignment vertical="center" wrapText="1"/>
    </xf>
    <xf numFmtId="0" fontId="16" fillId="5" borderId="9" xfId="3" applyFont="1" applyFill="1" applyBorder="1" applyAlignment="1">
      <alignment vertical="center" wrapText="1"/>
    </xf>
    <xf numFmtId="0" fontId="16" fillId="5" borderId="17" xfId="3" applyFont="1" applyFill="1" applyBorder="1" applyAlignment="1">
      <alignment horizontal="center" vertical="center" wrapText="1"/>
    </xf>
    <xf numFmtId="0" fontId="16" fillId="5" borderId="17" xfId="3" applyFont="1" applyFill="1" applyBorder="1" applyAlignment="1">
      <alignment horizontal="right" vertical="center" wrapText="1"/>
    </xf>
    <xf numFmtId="0" fontId="16" fillId="5" borderId="14" xfId="2" applyFont="1" applyFill="1" applyBorder="1"/>
    <xf numFmtId="165" fontId="24" fillId="0" borderId="11" xfId="6" applyNumberFormat="1" applyFont="1" applyBorder="1" applyAlignment="1">
      <alignment horizontal="center" vertical="top"/>
    </xf>
    <xf numFmtId="0" fontId="16" fillId="4" borderId="9" xfId="2" applyFont="1" applyFill="1" applyBorder="1" applyAlignment="1">
      <alignment vertical="top"/>
    </xf>
    <xf numFmtId="0" fontId="16" fillId="4" borderId="9" xfId="3" applyFont="1" applyFill="1" applyBorder="1" applyAlignment="1">
      <alignment horizontal="center" vertical="top"/>
    </xf>
    <xf numFmtId="0" fontId="16" fillId="4" borderId="9" xfId="3" applyFont="1" applyFill="1" applyBorder="1" applyAlignment="1">
      <alignment horizontal="right" vertical="top"/>
    </xf>
    <xf numFmtId="0" fontId="16" fillId="4" borderId="0" xfId="2" applyFont="1" applyFill="1" applyAlignment="1">
      <alignment vertical="top"/>
    </xf>
    <xf numFmtId="0" fontId="16" fillId="0" borderId="9" xfId="3" applyFont="1" applyBorder="1" applyAlignment="1">
      <alignment horizontal="right" vertical="top"/>
    </xf>
    <xf numFmtId="0" fontId="16" fillId="0" borderId="14" xfId="3" applyFont="1" applyBorder="1" applyAlignment="1">
      <alignment horizontal="right" vertical="top"/>
    </xf>
    <xf numFmtId="41" fontId="28" fillId="0" borderId="7" xfId="4" applyNumberFormat="1" applyFont="1" applyFill="1" applyBorder="1" applyAlignment="1">
      <alignment horizontal="right" vertical="top" wrapText="1"/>
    </xf>
    <xf numFmtId="165" fontId="16" fillId="5" borderId="9" xfId="6" applyNumberFormat="1" applyFont="1" applyFill="1" applyBorder="1" applyAlignment="1">
      <alignment horizontal="center" vertical="center"/>
    </xf>
    <xf numFmtId="41" fontId="16" fillId="0" borderId="9" xfId="4" applyNumberFormat="1" applyFont="1" applyFill="1" applyBorder="1" applyAlignment="1">
      <alignment horizontal="center" vertical="top"/>
    </xf>
    <xf numFmtId="41" fontId="28" fillId="0" borderId="14" xfId="4" applyNumberFormat="1" applyFont="1" applyFill="1" applyBorder="1" applyAlignment="1">
      <alignment horizontal="right" vertical="top"/>
    </xf>
    <xf numFmtId="167" fontId="16" fillId="5" borderId="0" xfId="1" applyNumberFormat="1" applyFont="1" applyFill="1" applyAlignment="1">
      <alignment vertical="top"/>
    </xf>
    <xf numFmtId="41" fontId="16" fillId="5" borderId="9" xfId="4" applyNumberFormat="1" applyFont="1" applyFill="1" applyBorder="1" applyAlignment="1">
      <alignment horizontal="center" vertical="top"/>
    </xf>
    <xf numFmtId="41" fontId="16" fillId="4" borderId="9" xfId="4" applyNumberFormat="1" applyFont="1" applyFill="1" applyBorder="1" applyAlignment="1">
      <alignment horizontal="right" vertical="top"/>
    </xf>
    <xf numFmtId="0" fontId="16" fillId="5" borderId="10" xfId="2" applyFont="1" applyFill="1" applyBorder="1" applyAlignment="1">
      <alignment vertical="top"/>
    </xf>
    <xf numFmtId="166" fontId="16" fillId="5" borderId="16" xfId="2" applyNumberFormat="1" applyFont="1" applyFill="1" applyBorder="1" applyAlignment="1">
      <alignment vertical="top"/>
    </xf>
    <xf numFmtId="0" fontId="16" fillId="5" borderId="16" xfId="2" applyFont="1" applyFill="1" applyBorder="1" applyAlignment="1">
      <alignment vertical="top"/>
    </xf>
    <xf numFmtId="41" fontId="16" fillId="0" borderId="12" xfId="4" applyNumberFormat="1" applyFont="1" applyBorder="1" applyAlignment="1">
      <alignment horizontal="right" vertical="top" wrapText="1"/>
    </xf>
    <xf numFmtId="41" fontId="16" fillId="0" borderId="12" xfId="4" applyNumberFormat="1" applyFont="1" applyBorder="1" applyAlignment="1">
      <alignment horizontal="center" vertical="top" wrapText="1"/>
    </xf>
    <xf numFmtId="41" fontId="28" fillId="5" borderId="9" xfId="4" applyNumberFormat="1" applyFont="1" applyFill="1" applyBorder="1" applyAlignment="1">
      <alignment horizontal="right" vertical="top"/>
    </xf>
    <xf numFmtId="165" fontId="16" fillId="5" borderId="9" xfId="6" applyNumberFormat="1" applyFont="1" applyFill="1" applyBorder="1" applyAlignment="1">
      <alignment horizontal="left" vertical="top"/>
    </xf>
    <xf numFmtId="0" fontId="16" fillId="4" borderId="9" xfId="3" applyFont="1" applyFill="1" applyBorder="1" applyAlignment="1">
      <alignment horizontal="left" vertical="top"/>
    </xf>
    <xf numFmtId="0" fontId="28" fillId="5" borderId="9" xfId="3" applyFont="1" applyFill="1" applyBorder="1" applyAlignment="1">
      <alignment horizontal="right" vertical="top"/>
    </xf>
    <xf numFmtId="0" fontId="16" fillId="0" borderId="28" xfId="2" applyFont="1" applyBorder="1"/>
    <xf numFmtId="41" fontId="16" fillId="0" borderId="12" xfId="4" applyNumberFormat="1" applyFont="1" applyFill="1" applyBorder="1" applyAlignment="1">
      <alignment horizontal="center" vertical="top" wrapText="1"/>
    </xf>
    <xf numFmtId="41" fontId="28" fillId="4" borderId="9" xfId="4" applyNumberFormat="1" applyFont="1" applyFill="1" applyBorder="1" applyAlignment="1">
      <alignment horizontal="center" vertical="top" wrapText="1"/>
    </xf>
    <xf numFmtId="41" fontId="28" fillId="4" borderId="9" xfId="4" applyNumberFormat="1" applyFont="1" applyFill="1" applyBorder="1" applyAlignment="1">
      <alignment horizontal="right" vertical="top" wrapText="1"/>
    </xf>
    <xf numFmtId="0" fontId="20" fillId="0" borderId="9" xfId="3" applyFont="1" applyBorder="1"/>
    <xf numFmtId="0" fontId="16" fillId="5" borderId="9" xfId="2" applyFont="1" applyFill="1" applyBorder="1" applyAlignment="1">
      <alignment vertical="top" wrapText="1"/>
    </xf>
    <xf numFmtId="167" fontId="16" fillId="5" borderId="9" xfId="1" applyNumberFormat="1" applyFont="1" applyFill="1" applyBorder="1"/>
    <xf numFmtId="167" fontId="24" fillId="5" borderId="9" xfId="1" applyNumberFormat="1" applyFont="1" applyFill="1" applyBorder="1" applyAlignment="1">
      <alignment vertical="top"/>
    </xf>
    <xf numFmtId="167" fontId="15" fillId="5" borderId="9" xfId="1" applyNumberFormat="1" applyFont="1" applyFill="1" applyBorder="1" applyAlignment="1">
      <alignment horizontal="left" vertical="top" wrapText="1"/>
    </xf>
    <xf numFmtId="0" fontId="16" fillId="5" borderId="9" xfId="2" applyFont="1" applyFill="1" applyBorder="1" applyAlignment="1">
      <alignment horizontal="left" vertical="top" wrapText="1"/>
    </xf>
    <xf numFmtId="0" fontId="19" fillId="5" borderId="9" xfId="3" applyFont="1" applyFill="1" applyBorder="1" applyAlignment="1">
      <alignment horizontal="left" vertical="top" wrapText="1"/>
    </xf>
    <xf numFmtId="41" fontId="16" fillId="8" borderId="15" xfId="4" applyNumberFormat="1" applyFont="1" applyFill="1" applyBorder="1" applyAlignment="1">
      <alignment horizontal="right" vertical="top" wrapText="1"/>
    </xf>
    <xf numFmtId="41" fontId="16" fillId="8" borderId="0" xfId="4" applyNumberFormat="1" applyFont="1" applyFill="1" applyBorder="1" applyAlignment="1">
      <alignment horizontal="center" vertical="top" wrapText="1"/>
    </xf>
    <xf numFmtId="41" fontId="16" fillId="8" borderId="0" xfId="4" applyNumberFormat="1" applyFont="1" applyFill="1" applyBorder="1" applyAlignment="1">
      <alignment horizontal="right" vertical="top" wrapText="1"/>
    </xf>
    <xf numFmtId="0" fontId="16" fillId="0" borderId="6" xfId="3" applyFont="1" applyBorder="1" applyAlignment="1">
      <alignment vertical="top" wrapText="1"/>
    </xf>
    <xf numFmtId="0" fontId="16" fillId="0" borderId="7" xfId="3" applyFont="1" applyBorder="1" applyAlignment="1">
      <alignment horizontal="right" vertical="top"/>
    </xf>
    <xf numFmtId="167" fontId="16" fillId="5" borderId="10" xfId="1" applyNumberFormat="1" applyFont="1" applyFill="1" applyBorder="1" applyAlignment="1">
      <alignment horizontal="center" vertical="top"/>
    </xf>
    <xf numFmtId="167" fontId="16" fillId="0" borderId="10" xfId="1" applyNumberFormat="1" applyFont="1" applyBorder="1" applyAlignment="1">
      <alignment horizontal="center" vertical="top"/>
    </xf>
    <xf numFmtId="167" fontId="16" fillId="0" borderId="10" xfId="1" applyNumberFormat="1" applyFont="1" applyBorder="1" applyAlignment="1">
      <alignment vertical="top"/>
    </xf>
    <xf numFmtId="167" fontId="15" fillId="8" borderId="2" xfId="2" applyNumberFormat="1" applyFont="1" applyFill="1" applyBorder="1" applyAlignment="1">
      <alignment horizontal="center" vertical="center" wrapText="1"/>
    </xf>
    <xf numFmtId="41" fontId="16" fillId="0" borderId="6" xfId="6" applyNumberFormat="1" applyFont="1" applyFill="1" applyBorder="1" applyAlignment="1">
      <alignment horizontal="center" vertical="top" wrapText="1"/>
    </xf>
    <xf numFmtId="167" fontId="15" fillId="8" borderId="2" xfId="2" applyNumberFormat="1" applyFont="1" applyFill="1" applyBorder="1" applyAlignment="1">
      <alignment horizontal="center" vertical="center"/>
    </xf>
    <xf numFmtId="167" fontId="16" fillId="5" borderId="10" xfId="1" applyNumberFormat="1" applyFont="1" applyFill="1" applyBorder="1" applyAlignment="1">
      <alignment vertical="top"/>
    </xf>
    <xf numFmtId="41" fontId="15" fillId="8" borderId="2" xfId="2" applyNumberFormat="1" applyFont="1" applyFill="1" applyBorder="1" applyAlignment="1">
      <alignment horizontal="center" vertical="center" wrapText="1"/>
    </xf>
    <xf numFmtId="41" fontId="16" fillId="0" borderId="9" xfId="4" applyNumberFormat="1" applyFont="1" applyBorder="1" applyAlignment="1">
      <alignment horizontal="center" vertical="center"/>
    </xf>
    <xf numFmtId="41" fontId="16" fillId="0" borderId="9" xfId="4" applyNumberFormat="1" applyFont="1" applyBorder="1" applyAlignment="1">
      <alignment horizontal="right" vertical="center"/>
    </xf>
    <xf numFmtId="41" fontId="16" fillId="0" borderId="9" xfId="4" applyNumberFormat="1" applyFont="1" applyFill="1" applyBorder="1" applyAlignment="1">
      <alignment horizontal="right" vertical="center"/>
    </xf>
    <xf numFmtId="0" fontId="16" fillId="0" borderId="9" xfId="3" applyFont="1" applyBorder="1" applyAlignment="1">
      <alignment horizontal="center" vertical="center"/>
    </xf>
    <xf numFmtId="165" fontId="28" fillId="0" borderId="12" xfId="6" applyNumberFormat="1" applyFont="1" applyBorder="1" applyAlignment="1">
      <alignment vertical="top"/>
    </xf>
    <xf numFmtId="0" fontId="16" fillId="0" borderId="12" xfId="23" applyFont="1" applyBorder="1"/>
    <xf numFmtId="0" fontId="16" fillId="0" borderId="12" xfId="23" applyFont="1" applyBorder="1" applyAlignment="1">
      <alignment horizontal="center"/>
    </xf>
    <xf numFmtId="41" fontId="16" fillId="0" borderId="9" xfId="4" applyNumberFormat="1" applyFont="1" applyBorder="1" applyAlignment="1">
      <alignment horizontal="center" vertical="top"/>
    </xf>
    <xf numFmtId="41" fontId="16" fillId="0" borderId="9" xfId="4" applyNumberFormat="1" applyFont="1" applyBorder="1" applyAlignment="1">
      <alignment horizontal="right" vertical="top"/>
    </xf>
    <xf numFmtId="41" fontId="16" fillId="0" borderId="7" xfId="4" applyNumberFormat="1" applyFont="1" applyFill="1" applyBorder="1" applyAlignment="1">
      <alignment horizontal="center" vertical="center"/>
    </xf>
    <xf numFmtId="41" fontId="16" fillId="0" borderId="7" xfId="4" applyNumberFormat="1" applyFont="1" applyFill="1" applyBorder="1" applyAlignment="1">
      <alignment horizontal="right" vertical="center"/>
    </xf>
    <xf numFmtId="165" fontId="16" fillId="0" borderId="9" xfId="3" applyNumberFormat="1" applyFont="1" applyBorder="1" applyAlignment="1">
      <alignment horizontal="left" vertical="top" wrapText="1"/>
    </xf>
    <xf numFmtId="165" fontId="16" fillId="0" borderId="9" xfId="3" applyNumberFormat="1" applyFont="1" applyBorder="1" applyAlignment="1">
      <alignment vertical="top" wrapText="1"/>
    </xf>
    <xf numFmtId="41" fontId="16" fillId="4" borderId="8" xfId="4" applyNumberFormat="1" applyFont="1" applyFill="1" applyBorder="1" applyAlignment="1">
      <alignment horizontal="right" vertical="top" wrapText="1"/>
    </xf>
    <xf numFmtId="0" fontId="28" fillId="0" borderId="10" xfId="2" applyFont="1" applyBorder="1" applyAlignment="1">
      <alignment vertical="top" wrapText="1"/>
    </xf>
    <xf numFmtId="0" fontId="16" fillId="5" borderId="10" xfId="3" applyFont="1" applyFill="1" applyBorder="1" applyAlignment="1">
      <alignment vertical="top" wrapText="1"/>
    </xf>
    <xf numFmtId="41" fontId="16" fillId="4" borderId="10" xfId="4" applyNumberFormat="1" applyFont="1" applyFill="1" applyBorder="1" applyAlignment="1">
      <alignment horizontal="right" vertical="top" wrapText="1"/>
    </xf>
    <xf numFmtId="41" fontId="16" fillId="4" borderId="12" xfId="4" applyNumberFormat="1" applyFont="1" applyFill="1" applyBorder="1" applyAlignment="1">
      <alignment horizontal="center" vertical="top" wrapText="1"/>
    </xf>
    <xf numFmtId="41" fontId="24" fillId="4" borderId="6" xfId="4" applyNumberFormat="1" applyFont="1" applyFill="1" applyBorder="1" applyAlignment="1">
      <alignment horizontal="center" vertical="top" wrapText="1"/>
    </xf>
    <xf numFmtId="165" fontId="24" fillId="4" borderId="12" xfId="6" applyNumberFormat="1" applyFont="1" applyFill="1" applyBorder="1" applyAlignment="1">
      <alignment vertical="top"/>
    </xf>
    <xf numFmtId="0" fontId="28" fillId="0" borderId="9" xfId="2" applyFont="1" applyBorder="1" applyAlignment="1">
      <alignment vertical="top"/>
    </xf>
    <xf numFmtId="0" fontId="28" fillId="0" borderId="14" xfId="2" applyFont="1" applyBorder="1" applyAlignment="1">
      <alignment vertical="top"/>
    </xf>
    <xf numFmtId="0" fontId="16" fillId="0" borderId="19" xfId="2" applyFont="1" applyBorder="1" applyAlignment="1">
      <alignment vertical="top"/>
    </xf>
    <xf numFmtId="0" fontId="16" fillId="0" borderId="7" xfId="2" applyFont="1" applyBorder="1" applyAlignment="1">
      <alignment horizontal="center" vertical="top" wrapText="1"/>
    </xf>
    <xf numFmtId="165" fontId="24" fillId="0" borderId="7" xfId="6" applyNumberFormat="1" applyFont="1" applyBorder="1" applyAlignment="1">
      <alignment vertical="top" wrapText="1"/>
    </xf>
    <xf numFmtId="0" fontId="16" fillId="0" borderId="31" xfId="2" applyFont="1" applyBorder="1" applyAlignment="1">
      <alignment horizontal="left" vertical="top" wrapText="1"/>
    </xf>
    <xf numFmtId="3" fontId="16" fillId="0" borderId="7" xfId="2" applyNumberFormat="1" applyFont="1" applyBorder="1" applyAlignment="1">
      <alignment vertical="top" wrapText="1"/>
    </xf>
    <xf numFmtId="165" fontId="16" fillId="0" borderId="7" xfId="6" applyNumberFormat="1" applyFont="1" applyBorder="1" applyAlignment="1">
      <alignment vertical="top" wrapText="1"/>
    </xf>
    <xf numFmtId="0" fontId="16" fillId="0" borderId="7" xfId="3" applyFont="1" applyBorder="1" applyAlignment="1">
      <alignment vertical="top" wrapText="1"/>
    </xf>
    <xf numFmtId="0" fontId="16" fillId="0" borderId="8" xfId="2" applyFont="1" applyBorder="1" applyAlignment="1">
      <alignment horizontal="left" vertical="top" wrapText="1"/>
    </xf>
    <xf numFmtId="0" fontId="16" fillId="0" borderId="12" xfId="21" applyFont="1" applyBorder="1" applyAlignment="1">
      <alignment vertical="top" wrapText="1"/>
    </xf>
    <xf numFmtId="0" fontId="16" fillId="5" borderId="9" xfId="13" applyFont="1" applyFill="1" applyBorder="1" applyAlignment="1">
      <alignment horizontal="justify" vertical="center" wrapText="1"/>
    </xf>
    <xf numFmtId="165" fontId="16" fillId="0" borderId="6" xfId="6" applyNumberFormat="1" applyFont="1" applyBorder="1" applyAlignment="1">
      <alignment horizontal="center" vertical="top"/>
    </xf>
    <xf numFmtId="167" fontId="16" fillId="0" borderId="14" xfId="1" applyNumberFormat="1" applyFont="1" applyBorder="1"/>
    <xf numFmtId="165" fontId="15" fillId="6" borderId="2" xfId="3" applyNumberFormat="1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vertical="top" wrapText="1"/>
    </xf>
    <xf numFmtId="0" fontId="14" fillId="0" borderId="0" xfId="2" applyFont="1" applyAlignment="1">
      <alignment horizontal="center" vertical="top"/>
    </xf>
    <xf numFmtId="0" fontId="15" fillId="0" borderId="2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9" fillId="0" borderId="0" xfId="3" applyFont="1" applyAlignment="1">
      <alignment horizontal="left" vertical="top" wrapText="1"/>
    </xf>
    <xf numFmtId="0" fontId="27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top" wrapText="1"/>
    </xf>
    <xf numFmtId="0" fontId="15" fillId="2" borderId="5" xfId="3" applyFont="1" applyFill="1" applyBorder="1" applyAlignment="1">
      <alignment horizontal="center" vertical="top" wrapText="1"/>
    </xf>
    <xf numFmtId="0" fontId="18" fillId="2" borderId="2" xfId="3" applyFont="1" applyFill="1" applyBorder="1" applyAlignment="1">
      <alignment horizontal="center" vertical="top" wrapText="1"/>
    </xf>
    <xf numFmtId="0" fontId="18" fillId="0" borderId="2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top" wrapText="1"/>
    </xf>
    <xf numFmtId="0" fontId="15" fillId="2" borderId="6" xfId="3" applyFont="1" applyFill="1" applyBorder="1" applyAlignment="1">
      <alignment horizontal="center" vertical="top" wrapText="1"/>
    </xf>
    <xf numFmtId="0" fontId="15" fillId="2" borderId="7" xfId="3" applyFont="1" applyFill="1" applyBorder="1" applyAlignment="1">
      <alignment horizontal="center" vertical="top" wrapText="1"/>
    </xf>
    <xf numFmtId="0" fontId="15" fillId="2" borderId="8" xfId="3" applyFont="1" applyFill="1" applyBorder="1" applyAlignment="1">
      <alignment horizontal="center" vertical="top" wrapText="1"/>
    </xf>
    <xf numFmtId="0" fontId="19" fillId="0" borderId="0" xfId="3" applyFont="1" applyAlignment="1">
      <alignment horizontal="left" vertical="top"/>
    </xf>
    <xf numFmtId="0" fontId="18" fillId="2" borderId="2" xfId="3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31" fillId="2" borderId="2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top" wrapText="1"/>
    </xf>
    <xf numFmtId="0" fontId="18" fillId="2" borderId="7" xfId="3" applyFon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center" vertical="top" wrapText="1"/>
    </xf>
  </cellXfs>
  <cellStyles count="24">
    <cellStyle name="Comma" xfId="1" builtinId="3"/>
    <cellStyle name="Comma 2" xfId="5" xr:uid="{00000000-0005-0000-0000-000001000000}"/>
    <cellStyle name="Comma 2 2" xfId="8" xr:uid="{00000000-0005-0000-0000-000002000000}"/>
    <cellStyle name="Comma 2 2 2" xfId="12" xr:uid="{00000000-0005-0000-0000-000003000000}"/>
    <cellStyle name="Comma 2 3" xfId="9" xr:uid="{00000000-0005-0000-0000-000004000000}"/>
    <cellStyle name="Comma 2 4" xfId="10" xr:uid="{00000000-0005-0000-0000-000005000000}"/>
    <cellStyle name="Comma 2 5" xfId="17" xr:uid="{00000000-0005-0000-0000-000006000000}"/>
    <cellStyle name="Comma 3" xfId="6" xr:uid="{00000000-0005-0000-0000-000007000000}"/>
    <cellStyle name="Normal" xfId="0" builtinId="0"/>
    <cellStyle name="Normal 11" xfId="2" xr:uid="{00000000-0005-0000-0000-000009000000}"/>
    <cellStyle name="Normal 11 2" xfId="21" xr:uid="{5F91419C-9E82-47B0-B8E3-1E4C9BC661AE}"/>
    <cellStyle name="Normal 11 2 2" xfId="23" xr:uid="{97335965-C636-4306-B495-4C18AF48993E}"/>
    <cellStyle name="Normal 2" xfId="7" xr:uid="{00000000-0005-0000-0000-00000A000000}"/>
    <cellStyle name="Normal 2 2" xfId="11" xr:uid="{00000000-0005-0000-0000-00000B000000}"/>
    <cellStyle name="Normal 2 2 3" xfId="14" xr:uid="{00000000-0005-0000-0000-00000C000000}"/>
    <cellStyle name="Normal 2 2 3 2" xfId="16" xr:uid="{00000000-0005-0000-0000-00000D000000}"/>
    <cellStyle name="Normal 2 2 3 3" xfId="18" xr:uid="{00000000-0005-0000-0000-00000E000000}"/>
    <cellStyle name="Normal 2 2 3 4" xfId="22" xr:uid="{AB09A1E0-9733-4C11-BB51-FF2B7FD63822}"/>
    <cellStyle name="Normal 3" xfId="3" xr:uid="{00000000-0005-0000-0000-00000F000000}"/>
    <cellStyle name="Normal 4" xfId="13" xr:uid="{00000000-0005-0000-0000-000010000000}"/>
    <cellStyle name="Normal 5" xfId="15" xr:uid="{00000000-0005-0000-0000-000011000000}"/>
    <cellStyle name="Normal 5 2" xfId="19" xr:uid="{00000000-0005-0000-0000-000012000000}"/>
    <cellStyle name="Normal 6" xfId="20" xr:uid="{00000000-0005-0000-0000-000013000000}"/>
    <cellStyle name="เครื่องหมายจุลภาค 2" xfId="4" xr:uid="{00000000-0005-0000-0000-000014000000}"/>
  </cellStyles>
  <dxfs count="0"/>
  <tableStyles count="0" defaultTableStyle="TableStyleMedium2" defaultPivotStyle="PivotStyleLight16"/>
  <colors>
    <mruColors>
      <color rgb="FF0000FF"/>
      <color rgb="FFCCECFF"/>
      <color rgb="FF00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40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8AF38B6-0FB2-47F3-A8A2-AB95B49AA985}"/>
            </a:ext>
          </a:extLst>
        </xdr:cNvPr>
        <xdr:cNvSpPr txBox="1"/>
      </xdr:nvSpPr>
      <xdr:spPr>
        <a:xfrm>
          <a:off x="18526125" y="410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001CA0B-ED03-44C9-9EA3-018ED01B21BB}"/>
            </a:ext>
          </a:extLst>
        </xdr:cNvPr>
        <xdr:cNvSpPr txBox="1"/>
      </xdr:nvSpPr>
      <xdr:spPr>
        <a:xfrm>
          <a:off x="16163925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F6ED82F-F99A-4FE9-B9F6-C64F1C2A6D47}"/>
            </a:ext>
          </a:extLst>
        </xdr:cNvPr>
        <xdr:cNvSpPr txBox="1"/>
      </xdr:nvSpPr>
      <xdr:spPr>
        <a:xfrm>
          <a:off x="16163925" y="1161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D6478F0-A28E-4FD3-BBB5-1FFBA5A4AA90}"/>
            </a:ext>
          </a:extLst>
        </xdr:cNvPr>
        <xdr:cNvSpPr txBox="1"/>
      </xdr:nvSpPr>
      <xdr:spPr>
        <a:xfrm>
          <a:off x="158400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19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E131C226-A257-40F9-A9D6-3C578D52562D}"/>
            </a:ext>
          </a:extLst>
        </xdr:cNvPr>
        <xdr:cNvSpPr txBox="1"/>
      </xdr:nvSpPr>
      <xdr:spPr>
        <a:xfrm>
          <a:off x="1584007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8B15A98-2716-4E0C-A865-CC28CE13B2AD}"/>
            </a:ext>
          </a:extLst>
        </xdr:cNvPr>
        <xdr:cNvSpPr txBox="1"/>
      </xdr:nvSpPr>
      <xdr:spPr>
        <a:xfrm>
          <a:off x="1573530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2A108D9-CDD3-43DB-B543-9A917F0BD72E}"/>
            </a:ext>
          </a:extLst>
        </xdr:cNvPr>
        <xdr:cNvSpPr txBox="1"/>
      </xdr:nvSpPr>
      <xdr:spPr>
        <a:xfrm>
          <a:off x="15735300" y="7953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701323A-6811-49D9-BC17-BD71E0E8C802}"/>
            </a:ext>
          </a:extLst>
        </xdr:cNvPr>
        <xdr:cNvSpPr txBox="1"/>
      </xdr:nvSpPr>
      <xdr:spPr>
        <a:xfrm>
          <a:off x="1626870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34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9A6201F7-18C4-4543-B2E8-DCAE441E4791}"/>
            </a:ext>
          </a:extLst>
        </xdr:cNvPr>
        <xdr:cNvSpPr txBox="1"/>
      </xdr:nvSpPr>
      <xdr:spPr>
        <a:xfrm>
          <a:off x="16268700" y="1035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5C1ED5C-EE4C-4529-B0AF-740B74C55697}"/>
            </a:ext>
          </a:extLst>
        </xdr:cNvPr>
        <xdr:cNvSpPr txBox="1"/>
      </xdr:nvSpPr>
      <xdr:spPr>
        <a:xfrm>
          <a:off x="161734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F55CDD8-6ACF-4EB7-9EB9-94BED829FFD6}"/>
            </a:ext>
          </a:extLst>
        </xdr:cNvPr>
        <xdr:cNvSpPr txBox="1"/>
      </xdr:nvSpPr>
      <xdr:spPr>
        <a:xfrm>
          <a:off x="16173450" y="673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5772F2A-1AE5-4A2C-9ECE-09DAC441F200}"/>
            </a:ext>
          </a:extLst>
        </xdr:cNvPr>
        <xdr:cNvSpPr txBox="1"/>
      </xdr:nvSpPr>
      <xdr:spPr>
        <a:xfrm>
          <a:off x="17535525" y="324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43DD7B2-A538-4869-AEE1-063477E8CE95}"/>
            </a:ext>
          </a:extLst>
        </xdr:cNvPr>
        <xdr:cNvSpPr txBox="1"/>
      </xdr:nvSpPr>
      <xdr:spPr>
        <a:xfrm>
          <a:off x="17535525" y="1014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3291CDC-C9C1-4BED-AE34-A6E526E2EB94}"/>
            </a:ext>
          </a:extLst>
        </xdr:cNvPr>
        <xdr:cNvSpPr txBox="1"/>
      </xdr:nvSpPr>
      <xdr:spPr>
        <a:xfrm>
          <a:off x="17535525" y="324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1B5A5B2-BC06-4336-B158-A56987A6759B}"/>
            </a:ext>
          </a:extLst>
        </xdr:cNvPr>
        <xdr:cNvSpPr txBox="1"/>
      </xdr:nvSpPr>
      <xdr:spPr>
        <a:xfrm>
          <a:off x="17535525" y="1014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7EC4BAB-B856-4650-9963-27E16E694F07}"/>
            </a:ext>
          </a:extLst>
        </xdr:cNvPr>
        <xdr:cNvSpPr txBox="1"/>
      </xdr:nvSpPr>
      <xdr:spPr>
        <a:xfrm>
          <a:off x="17535525" y="324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A1C8D99-B243-42B0-AF67-E055FF53CCC6}"/>
            </a:ext>
          </a:extLst>
        </xdr:cNvPr>
        <xdr:cNvSpPr txBox="1"/>
      </xdr:nvSpPr>
      <xdr:spPr>
        <a:xfrm>
          <a:off x="17535525" y="1014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C63ECD8-B4C8-42CB-B3EA-17ECF65EDE00}"/>
            </a:ext>
          </a:extLst>
        </xdr:cNvPr>
        <xdr:cNvSpPr txBox="1"/>
      </xdr:nvSpPr>
      <xdr:spPr>
        <a:xfrm>
          <a:off x="162115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0F38639-80CA-46BF-80B0-99112522E611}"/>
            </a:ext>
          </a:extLst>
        </xdr:cNvPr>
        <xdr:cNvSpPr txBox="1"/>
      </xdr:nvSpPr>
      <xdr:spPr>
        <a:xfrm>
          <a:off x="1621155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F466185B-91C9-4994-914E-E0ADB0A628E0}"/>
            </a:ext>
          </a:extLst>
        </xdr:cNvPr>
        <xdr:cNvSpPr txBox="1"/>
      </xdr:nvSpPr>
      <xdr:spPr>
        <a:xfrm>
          <a:off x="16764000" y="3057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4CE9E31A-5B5B-477A-B6F7-3A14C0E03C66}"/>
            </a:ext>
          </a:extLst>
        </xdr:cNvPr>
        <xdr:cNvSpPr txBox="1"/>
      </xdr:nvSpPr>
      <xdr:spPr>
        <a:xfrm>
          <a:off x="16764000" y="7210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20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DD21601-F8BA-47A8-985E-C768C0F15FCD}"/>
            </a:ext>
          </a:extLst>
        </xdr:cNvPr>
        <xdr:cNvSpPr txBox="1"/>
      </xdr:nvSpPr>
      <xdr:spPr>
        <a:xfrm>
          <a:off x="15878175" y="654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6B4C351-FF08-401F-9233-484E9E751E05}"/>
            </a:ext>
          </a:extLst>
        </xdr:cNvPr>
        <xdr:cNvSpPr txBox="1"/>
      </xdr:nvSpPr>
      <xdr:spPr>
        <a:xfrm>
          <a:off x="15878175" y="734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34CA298-561B-437F-A459-67756CBD7515}"/>
            </a:ext>
          </a:extLst>
        </xdr:cNvPr>
        <xdr:cNvSpPr txBox="1"/>
      </xdr:nvSpPr>
      <xdr:spPr>
        <a:xfrm>
          <a:off x="158210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7365DC3-2455-4011-A782-ADB3DD5326E4}"/>
            </a:ext>
          </a:extLst>
        </xdr:cNvPr>
        <xdr:cNvSpPr txBox="1"/>
      </xdr:nvSpPr>
      <xdr:spPr>
        <a:xfrm>
          <a:off x="15821025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27BE150-B3D2-4556-9FA5-C49EBCB8FE07}"/>
            </a:ext>
          </a:extLst>
        </xdr:cNvPr>
        <xdr:cNvSpPr txBox="1"/>
      </xdr:nvSpPr>
      <xdr:spPr>
        <a:xfrm>
          <a:off x="162020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24FF3C5-02DD-4F4B-AFA7-B6214F3400E8}"/>
            </a:ext>
          </a:extLst>
        </xdr:cNvPr>
        <xdr:cNvSpPr txBox="1"/>
      </xdr:nvSpPr>
      <xdr:spPr>
        <a:xfrm>
          <a:off x="16202025" y="7953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C6EA418-7EFE-447D-8E05-9FBDBCF16E70}"/>
            </a:ext>
          </a:extLst>
        </xdr:cNvPr>
        <xdr:cNvSpPr txBox="1"/>
      </xdr:nvSpPr>
      <xdr:spPr>
        <a:xfrm>
          <a:off x="16306800" y="3057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0A04653-E486-48FC-97CD-271394E0E44C}"/>
            </a:ext>
          </a:extLst>
        </xdr:cNvPr>
        <xdr:cNvSpPr txBox="1"/>
      </xdr:nvSpPr>
      <xdr:spPr>
        <a:xfrm>
          <a:off x="1630680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ADE61D5-6211-4A3E-A0C8-16B935DC566C}"/>
            </a:ext>
          </a:extLst>
        </xdr:cNvPr>
        <xdr:cNvSpPr txBox="1"/>
      </xdr:nvSpPr>
      <xdr:spPr>
        <a:xfrm>
          <a:off x="16306800" y="3057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A518022-4C3D-418D-B1DF-5DC4965CECD4}"/>
            </a:ext>
          </a:extLst>
        </xdr:cNvPr>
        <xdr:cNvSpPr txBox="1"/>
      </xdr:nvSpPr>
      <xdr:spPr>
        <a:xfrm>
          <a:off x="1630680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95D60163-5267-4BA3-8021-430BDAEF83ED}"/>
            </a:ext>
          </a:extLst>
        </xdr:cNvPr>
        <xdr:cNvSpPr txBox="1"/>
      </xdr:nvSpPr>
      <xdr:spPr>
        <a:xfrm>
          <a:off x="16306800" y="3057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BA06B5A-B9CE-447E-A80F-C7F3548AF382}"/>
            </a:ext>
          </a:extLst>
        </xdr:cNvPr>
        <xdr:cNvSpPr txBox="1"/>
      </xdr:nvSpPr>
      <xdr:spPr>
        <a:xfrm>
          <a:off x="16306800" y="727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14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F5D3410-B6B2-44DE-97EC-2C1B503E7796}"/>
            </a:ext>
          </a:extLst>
        </xdr:cNvPr>
        <xdr:cNvSpPr txBox="1"/>
      </xdr:nvSpPr>
      <xdr:spPr>
        <a:xfrm>
          <a:off x="14363700" y="471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55469FC-C6AE-41C5-99C2-0F07F93D224A}"/>
            </a:ext>
          </a:extLst>
        </xdr:cNvPr>
        <xdr:cNvSpPr txBox="1"/>
      </xdr:nvSpPr>
      <xdr:spPr>
        <a:xfrm>
          <a:off x="19754850" y="642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B4ED030B-195D-4619-8D0F-29C5C74BE428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F41E137-276A-4017-A031-53344EC51D22}"/>
            </a:ext>
          </a:extLst>
        </xdr:cNvPr>
        <xdr:cNvSpPr txBox="1"/>
      </xdr:nvSpPr>
      <xdr:spPr>
        <a:xfrm>
          <a:off x="14363700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592C624-B97E-4FB4-9978-9F7D043D9520}"/>
            </a:ext>
          </a:extLst>
        </xdr:cNvPr>
        <xdr:cNvSpPr txBox="1"/>
      </xdr:nvSpPr>
      <xdr:spPr>
        <a:xfrm>
          <a:off x="19754850" y="862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4F01F734-2FD8-4767-A8C4-4212E146D451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043ECB8-53B0-41CD-9CB2-11943C69AB3B}"/>
            </a:ext>
          </a:extLst>
        </xdr:cNvPr>
        <xdr:cNvSpPr txBox="1"/>
      </xdr:nvSpPr>
      <xdr:spPr>
        <a:xfrm>
          <a:off x="12887325" y="3190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8AB6027-5332-4F06-9327-2E0EE1E42450}"/>
            </a:ext>
          </a:extLst>
        </xdr:cNvPr>
        <xdr:cNvSpPr txBox="1"/>
      </xdr:nvSpPr>
      <xdr:spPr>
        <a:xfrm>
          <a:off x="18278475" y="4905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42C1D794-C205-4560-9AF4-93769DAC3E73}"/>
            </a:ext>
          </a:extLst>
        </xdr:cNvPr>
        <xdr:cNvSpPr txBox="1"/>
      </xdr:nvSpPr>
      <xdr:spPr>
        <a:xfrm>
          <a:off x="182784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8B3CB7D-E3D4-4A0C-A994-15E2F9072475}"/>
            </a:ext>
          </a:extLst>
        </xdr:cNvPr>
        <xdr:cNvSpPr txBox="1"/>
      </xdr:nvSpPr>
      <xdr:spPr>
        <a:xfrm>
          <a:off x="19316700" y="1538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0</xdr:colOff>
      <xdr:row>50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9B4F8D3-3974-4C44-9830-03FA559A05BE}"/>
            </a:ext>
          </a:extLst>
        </xdr:cNvPr>
        <xdr:cNvSpPr txBox="1"/>
      </xdr:nvSpPr>
      <xdr:spPr>
        <a:xfrm>
          <a:off x="24031575" y="2323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F856C455-6798-4FE3-BA46-904B4A78421E}"/>
            </a:ext>
          </a:extLst>
        </xdr:cNvPr>
        <xdr:cNvSpPr txBox="1"/>
      </xdr:nvSpPr>
      <xdr:spPr>
        <a:xfrm>
          <a:off x="19316700" y="806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961AB574-A716-43BC-8F55-9AFCCFE8A67B}"/>
            </a:ext>
          </a:extLst>
        </xdr:cNvPr>
        <xdr:cNvSpPr txBox="1"/>
      </xdr:nvSpPr>
      <xdr:spPr>
        <a:xfrm>
          <a:off x="19316700" y="1233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24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3C7D621-8492-4378-AD88-3FFDC1523E29}"/>
            </a:ext>
          </a:extLst>
        </xdr:cNvPr>
        <xdr:cNvSpPr txBox="1"/>
      </xdr:nvSpPr>
      <xdr:spPr>
        <a:xfrm>
          <a:off x="17526000" y="7162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70ED4936-4452-4B30-A075-DAF96B98F895}"/>
            </a:ext>
          </a:extLst>
        </xdr:cNvPr>
        <xdr:cNvSpPr txBox="1"/>
      </xdr:nvSpPr>
      <xdr:spPr>
        <a:xfrm>
          <a:off x="1752600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60C700C3-D121-4190-89F2-E4F540C2BAC9}"/>
            </a:ext>
          </a:extLst>
        </xdr:cNvPr>
        <xdr:cNvSpPr txBox="1"/>
      </xdr:nvSpPr>
      <xdr:spPr>
        <a:xfrm>
          <a:off x="15697200" y="471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24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AC5DF46-E272-4655-8248-DE395C33B17A}"/>
            </a:ext>
          </a:extLst>
        </xdr:cNvPr>
        <xdr:cNvSpPr txBox="1"/>
      </xdr:nvSpPr>
      <xdr:spPr>
        <a:xfrm>
          <a:off x="15697200" y="532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FA23831E-A338-4AC0-A0F0-D8B2E79168FE}"/>
            </a:ext>
          </a:extLst>
        </xdr:cNvPr>
        <xdr:cNvSpPr txBox="1"/>
      </xdr:nvSpPr>
      <xdr:spPr>
        <a:xfrm>
          <a:off x="15697200" y="642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ECDDD96-AADF-4725-BAC5-606F78DECA7A}"/>
            </a:ext>
          </a:extLst>
        </xdr:cNvPr>
        <xdr:cNvSpPr txBox="1"/>
      </xdr:nvSpPr>
      <xdr:spPr>
        <a:xfrm>
          <a:off x="179165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FC974D9-2D7A-4534-8FC2-DF5F2715E070}"/>
            </a:ext>
          </a:extLst>
        </xdr:cNvPr>
        <xdr:cNvSpPr txBox="1"/>
      </xdr:nvSpPr>
      <xdr:spPr>
        <a:xfrm>
          <a:off x="17916525" y="1660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842F62A-C170-462E-A86D-4C13C48DE5EF}"/>
            </a:ext>
          </a:extLst>
        </xdr:cNvPr>
        <xdr:cNvSpPr txBox="1"/>
      </xdr:nvSpPr>
      <xdr:spPr>
        <a:xfrm>
          <a:off x="21650325" y="276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0</xdr:colOff>
      <xdr:row>127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6A0BF56-67D0-4C59-8AFB-030972F91C3A}"/>
            </a:ext>
          </a:extLst>
        </xdr:cNvPr>
        <xdr:cNvSpPr txBox="1"/>
      </xdr:nvSpPr>
      <xdr:spPr>
        <a:xfrm>
          <a:off x="21650325" y="69542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BAF4A9A7-AF53-4FEC-B6F3-2B81FE59C01A}"/>
            </a:ext>
          </a:extLst>
        </xdr:cNvPr>
        <xdr:cNvSpPr txBox="1"/>
      </xdr:nvSpPr>
      <xdr:spPr>
        <a:xfrm>
          <a:off x="16430625" y="284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96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6DAC5F3-462E-4FEE-B2E3-8714A978B81A}"/>
            </a:ext>
          </a:extLst>
        </xdr:cNvPr>
        <xdr:cNvSpPr txBox="1"/>
      </xdr:nvSpPr>
      <xdr:spPr>
        <a:xfrm>
          <a:off x="16430625" y="8346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0AC9DAC-5FB6-406E-8E2E-ADD4D7870628}"/>
            </a:ext>
          </a:extLst>
        </xdr:cNvPr>
        <xdr:cNvSpPr txBox="1"/>
      </xdr:nvSpPr>
      <xdr:spPr>
        <a:xfrm>
          <a:off x="159734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63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ADD6622-38D4-402D-986D-EA274A23AEED}"/>
            </a:ext>
          </a:extLst>
        </xdr:cNvPr>
        <xdr:cNvSpPr txBox="1"/>
      </xdr:nvSpPr>
      <xdr:spPr>
        <a:xfrm>
          <a:off x="15973425" y="1191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1;&#3610;&#3611;&#3619;&#3632;&#3617;&#3634;&#3603;%2058/&#3591;&#3610;&#3611;&#3619;&#3632;&#3617;&#3634;&#3603;%20&#3611;&#3637;%2064/&#3588;&#3635;&#3648;&#3626;&#3609;&#3629;&#3586;&#3629;&#3591;&#3610;&#3621;&#3591;&#3607;&#3640;&#3609;%20&#3591;&#3611;&#3617;.&#3619;&#3634;&#3618;&#3592;&#3656;&#3634;&#3618;&#3611;&#3637;%2064/&#3651;&#3594;&#3657;%20&#3591;&#3610;&#3621;&#3591;&#3607;&#3640;&#3609;&#3611;&#3637;%2064%20(%2017%20&#3617;&#3637;&#3588;.%206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 refreshError="1">
        <row r="5">
          <cell r="H5">
            <v>15610200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 refreshError="1"/>
      <sheetData sheetId="1" refreshError="1">
        <row r="8">
          <cell r="G8">
            <v>11175500</v>
          </cell>
          <cell r="H8">
            <v>6305500</v>
          </cell>
        </row>
      </sheetData>
      <sheetData sheetId="2" refreshError="1"/>
      <sheetData sheetId="3" refreshError="1">
        <row r="8">
          <cell r="G8">
            <v>20000000</v>
          </cell>
          <cell r="H8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(ใช้)"/>
      <sheetName val="สรุปสิ่งก่อสร้างผูกพันเดิม"/>
      <sheetName val="สรุปสิ่งก่อสร้าง"/>
      <sheetName val="สรุปครุภัณฑ์ (ไม่มีรายการย่อย)"/>
      <sheetName val="สรุปครุภัณฑ์ (ทำแผน3ปีต่อไป)"/>
      <sheetName val="EEC"/>
      <sheetName val="แปรรูปอาหาร"/>
      <sheetName val="ยานยนต์"/>
      <sheetName val="อากาศยาน"/>
      <sheetName val="ราง"/>
      <sheetName val="หุ่นยนยต์"/>
      <sheetName val="meister"/>
      <sheetName val="เกษตรอัจฉริยะ"/>
      <sheetName val="AI"/>
    </sheetNames>
    <sheetDataSet>
      <sheetData sheetId="0"/>
      <sheetData sheetId="1"/>
      <sheetData sheetId="2"/>
      <sheetData sheetId="3"/>
      <sheetData sheetId="4"/>
      <sheetData sheetId="5">
        <row r="5">
          <cell r="L5">
            <v>22655300</v>
          </cell>
        </row>
      </sheetData>
      <sheetData sheetId="6">
        <row r="8">
          <cell r="L8">
            <v>6305500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41"/>
  <sheetViews>
    <sheetView view="pageBreakPreview" zoomScale="90" zoomScaleSheetLayoutView="90" workbookViewId="0">
      <selection activeCell="D29" sqref="D29"/>
    </sheetView>
  </sheetViews>
  <sheetFormatPr defaultColWidth="8.125" defaultRowHeight="24"/>
  <cols>
    <col min="1" max="1" width="4.625" style="2" customWidth="1"/>
    <col min="2" max="2" width="52.5" style="2" customWidth="1"/>
    <col min="3" max="3" width="5.5" style="2" customWidth="1"/>
    <col min="4" max="4" width="6.875" style="2" customWidth="1"/>
    <col min="5" max="5" width="10.125" style="2" customWidth="1"/>
    <col min="6" max="6" width="11.375" style="2" customWidth="1"/>
    <col min="7" max="7" width="10.875" style="122" customWidth="1"/>
    <col min="8" max="8" width="6.375" style="66" customWidth="1"/>
    <col min="9" max="9" width="10" style="67" customWidth="1"/>
    <col min="10" max="10" width="6.375" style="67" customWidth="1"/>
    <col min="11" max="11" width="10.5" style="67" customWidth="1"/>
    <col min="12" max="12" width="6.375" style="66" customWidth="1"/>
    <col min="13" max="13" width="10.25" style="67" customWidth="1"/>
    <col min="14" max="14" width="6.375" style="66" customWidth="1"/>
    <col min="15" max="15" width="9.875" style="67" bestFit="1" customWidth="1"/>
    <col min="16" max="16" width="7" style="66" customWidth="1"/>
    <col min="17" max="17" width="10.625" style="67" customWidth="1"/>
    <col min="18" max="18" width="8.5" style="66" customWidth="1"/>
    <col min="19" max="19" width="12" style="67" customWidth="1"/>
    <col min="20" max="20" width="10.12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14</v>
      </c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</row>
    <row r="3" spans="1:26" s="4" customFormat="1" ht="13.5" customHeigh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720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  <c r="U4" s="348"/>
    </row>
    <row r="5" spans="1:26" s="6" customFormat="1" ht="24" customHeight="1">
      <c r="A5" s="720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9.75" customHeight="1">
      <c r="A6" s="721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84" customFormat="1">
      <c r="A7" s="78" t="s">
        <v>13</v>
      </c>
      <c r="B7" s="79"/>
      <c r="C7" s="80"/>
      <c r="D7" s="80"/>
      <c r="E7" s="81"/>
      <c r="F7" s="82">
        <f>F9+F28</f>
        <v>174076600</v>
      </c>
      <c r="G7" s="82">
        <f t="shared" ref="G7:S7" si="0">G9+G28</f>
        <v>8560100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  <c r="N7" s="82">
        <f t="shared" si="0"/>
        <v>0</v>
      </c>
      <c r="O7" s="82">
        <f t="shared" si="0"/>
        <v>0</v>
      </c>
      <c r="P7" s="82">
        <f t="shared" si="0"/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41"/>
      <c r="U7" s="83"/>
      <c r="X7" s="83"/>
      <c r="Y7" s="85">
        <v>29831600</v>
      </c>
      <c r="Z7" s="83">
        <f>X7+Y7</f>
        <v>29831600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X8" s="47"/>
    </row>
    <row r="9" spans="1:26" s="98" customFormat="1">
      <c r="A9" s="90" t="s">
        <v>21</v>
      </c>
      <c r="B9" s="91"/>
      <c r="C9" s="92"/>
      <c r="D9" s="92"/>
      <c r="E9" s="93"/>
      <c r="F9" s="94">
        <f>SUM(F10:F34)</f>
        <v>120324700</v>
      </c>
      <c r="G9" s="95">
        <f>SUM(G10:G34)</f>
        <v>8560100</v>
      </c>
      <c r="H9" s="96"/>
      <c r="I9" s="97">
        <f>SUM(I19:I25)</f>
        <v>0</v>
      </c>
      <c r="J9" s="97"/>
      <c r="K9" s="97"/>
      <c r="L9" s="96"/>
      <c r="M9" s="97">
        <f>SUM(M26:M34)</f>
        <v>0</v>
      </c>
      <c r="N9" s="96"/>
      <c r="O9" s="271">
        <f>SUM(O35:O36)</f>
        <v>0</v>
      </c>
      <c r="P9" s="271"/>
      <c r="Q9" s="271">
        <f>SUM(Q10:Q36)</f>
        <v>0</v>
      </c>
      <c r="R9" s="96">
        <f>H9+J9+L9+N9+P9</f>
        <v>0</v>
      </c>
      <c r="S9" s="96">
        <f>I9+K9+M9+O9+Q9</f>
        <v>0</v>
      </c>
      <c r="T9" s="96"/>
      <c r="U9" s="215"/>
      <c r="X9" s="99"/>
    </row>
    <row r="10" spans="1:26" ht="55.5" customHeight="1">
      <c r="A10" s="24">
        <v>1</v>
      </c>
      <c r="B10" s="100" t="s">
        <v>52</v>
      </c>
      <c r="C10" s="357">
        <v>1</v>
      </c>
      <c r="D10" s="357" t="s">
        <v>53</v>
      </c>
      <c r="E10" s="358">
        <v>1500000</v>
      </c>
      <c r="F10" s="359">
        <f>E10*C10</f>
        <v>1500000</v>
      </c>
      <c r="G10" s="360">
        <f>F10</f>
        <v>1500000</v>
      </c>
      <c r="H10" s="350"/>
      <c r="I10" s="351"/>
      <c r="J10" s="351"/>
      <c r="K10" s="351"/>
      <c r="L10" s="350"/>
      <c r="M10" s="351"/>
      <c r="N10" s="350"/>
      <c r="O10" s="351"/>
      <c r="P10" s="350"/>
      <c r="Q10" s="351"/>
      <c r="R10" s="436"/>
      <c r="S10" s="436"/>
      <c r="T10" s="351"/>
      <c r="U10" s="11"/>
    </row>
    <row r="11" spans="1:26" ht="30" customHeight="1">
      <c r="A11" s="102">
        <v>2</v>
      </c>
      <c r="B11" s="103" t="s">
        <v>54</v>
      </c>
      <c r="C11" s="357">
        <v>1</v>
      </c>
      <c r="D11" s="357" t="s">
        <v>53</v>
      </c>
      <c r="E11" s="358">
        <v>2500000</v>
      </c>
      <c r="F11" s="359">
        <f t="shared" ref="F11:F20" si="1">E11*C11</f>
        <v>2500000</v>
      </c>
      <c r="G11" s="360">
        <f t="shared" ref="G11:G13" si="2">F11</f>
        <v>2500000</v>
      </c>
      <c r="H11" s="350"/>
      <c r="I11" s="351"/>
      <c r="J11" s="351"/>
      <c r="K11" s="351"/>
      <c r="L11" s="350"/>
      <c r="M11" s="351"/>
      <c r="N11" s="350"/>
      <c r="O11" s="351"/>
      <c r="P11" s="350"/>
      <c r="Q11" s="351"/>
      <c r="R11" s="205"/>
      <c r="S11" s="205"/>
      <c r="T11" s="351"/>
      <c r="U11" s="11"/>
    </row>
    <row r="12" spans="1:26" ht="26.25" customHeight="1">
      <c r="A12" s="24">
        <v>3</v>
      </c>
      <c r="B12" s="104" t="s">
        <v>55</v>
      </c>
      <c r="C12" s="361">
        <v>1</v>
      </c>
      <c r="D12" s="361" t="s">
        <v>53</v>
      </c>
      <c r="E12" s="362">
        <v>1560100</v>
      </c>
      <c r="F12" s="359">
        <f t="shared" si="1"/>
        <v>1560100</v>
      </c>
      <c r="G12" s="360">
        <f t="shared" si="2"/>
        <v>1560100</v>
      </c>
      <c r="H12" s="350"/>
      <c r="I12" s="352"/>
      <c r="J12" s="352"/>
      <c r="K12" s="352"/>
      <c r="L12" s="350"/>
      <c r="M12" s="352"/>
      <c r="N12" s="350"/>
      <c r="O12" s="352"/>
      <c r="P12" s="350"/>
      <c r="Q12" s="352"/>
      <c r="R12" s="205"/>
      <c r="S12" s="205"/>
      <c r="T12" s="352"/>
      <c r="U12" s="11"/>
    </row>
    <row r="13" spans="1:26" ht="28.5" customHeight="1">
      <c r="A13" s="102">
        <v>4</v>
      </c>
      <c r="B13" s="103" t="s">
        <v>56</v>
      </c>
      <c r="C13" s="357">
        <v>1</v>
      </c>
      <c r="D13" s="357" t="s">
        <v>53</v>
      </c>
      <c r="E13" s="358">
        <v>3000000</v>
      </c>
      <c r="F13" s="359">
        <f t="shared" si="1"/>
        <v>3000000</v>
      </c>
      <c r="G13" s="360">
        <f t="shared" si="2"/>
        <v>3000000</v>
      </c>
      <c r="H13" s="350"/>
      <c r="I13" s="352"/>
      <c r="J13" s="352"/>
      <c r="K13" s="352"/>
      <c r="L13" s="350"/>
      <c r="M13" s="352"/>
      <c r="N13" s="350"/>
      <c r="O13" s="352"/>
      <c r="P13" s="350"/>
      <c r="Q13" s="352"/>
      <c r="R13" s="205"/>
      <c r="S13" s="205"/>
      <c r="T13" s="352"/>
      <c r="U13" s="11"/>
    </row>
    <row r="14" spans="1:26" ht="28.5" customHeight="1">
      <c r="A14" s="24">
        <v>5</v>
      </c>
      <c r="B14" s="107" t="s">
        <v>111</v>
      </c>
      <c r="C14" s="364">
        <v>1</v>
      </c>
      <c r="D14" s="364" t="s">
        <v>53</v>
      </c>
      <c r="E14" s="359">
        <v>1500000</v>
      </c>
      <c r="F14" s="359">
        <f t="shared" si="1"/>
        <v>1500000</v>
      </c>
      <c r="G14" s="360"/>
      <c r="H14" s="365"/>
      <c r="I14" s="353"/>
      <c r="J14" s="353"/>
      <c r="K14" s="353"/>
      <c r="L14" s="365"/>
      <c r="M14" s="353"/>
      <c r="N14" s="365"/>
      <c r="O14" s="353"/>
      <c r="P14" s="350"/>
      <c r="Q14" s="353"/>
      <c r="R14" s="205"/>
      <c r="S14" s="205"/>
      <c r="T14" s="352"/>
      <c r="U14" s="11"/>
    </row>
    <row r="15" spans="1:26" ht="28.5" customHeight="1">
      <c r="A15" s="102">
        <v>6</v>
      </c>
      <c r="B15" s="103" t="s">
        <v>112</v>
      </c>
      <c r="C15" s="357">
        <v>1</v>
      </c>
      <c r="D15" s="357" t="s">
        <v>53</v>
      </c>
      <c r="E15" s="358">
        <v>584000</v>
      </c>
      <c r="F15" s="359">
        <f t="shared" si="1"/>
        <v>584000</v>
      </c>
      <c r="G15" s="360"/>
      <c r="H15" s="350"/>
      <c r="I15" s="352"/>
      <c r="J15" s="352"/>
      <c r="K15" s="352"/>
      <c r="L15" s="350"/>
      <c r="M15" s="352"/>
      <c r="N15" s="350"/>
      <c r="O15" s="352"/>
      <c r="P15" s="350"/>
      <c r="Q15" s="352"/>
      <c r="R15" s="205"/>
      <c r="S15" s="205"/>
      <c r="T15" s="352"/>
      <c r="U15" s="11"/>
    </row>
    <row r="16" spans="1:26" ht="28.5" customHeight="1">
      <c r="A16" s="24">
        <v>7</v>
      </c>
      <c r="B16" s="103" t="s">
        <v>113</v>
      </c>
      <c r="C16" s="357">
        <v>1</v>
      </c>
      <c r="D16" s="357" t="s">
        <v>53</v>
      </c>
      <c r="E16" s="358">
        <v>450000</v>
      </c>
      <c r="F16" s="359">
        <f t="shared" si="1"/>
        <v>450000</v>
      </c>
      <c r="G16" s="360"/>
      <c r="H16" s="350"/>
      <c r="I16" s="352"/>
      <c r="J16" s="352"/>
      <c r="K16" s="352"/>
      <c r="L16" s="350"/>
      <c r="M16" s="352"/>
      <c r="N16" s="350"/>
      <c r="O16" s="352"/>
      <c r="P16" s="350"/>
      <c r="Q16" s="352"/>
      <c r="R16" s="205"/>
      <c r="S16" s="205"/>
      <c r="T16" s="352"/>
      <c r="U16" s="11"/>
    </row>
    <row r="17" spans="1:24" ht="28.5" customHeight="1">
      <c r="A17" s="102">
        <v>8</v>
      </c>
      <c r="B17" s="103" t="s">
        <v>114</v>
      </c>
      <c r="C17" s="357">
        <v>1</v>
      </c>
      <c r="D17" s="357" t="s">
        <v>53</v>
      </c>
      <c r="E17" s="358">
        <v>410000</v>
      </c>
      <c r="F17" s="359">
        <f t="shared" si="1"/>
        <v>410000</v>
      </c>
      <c r="G17" s="360"/>
      <c r="H17" s="350"/>
      <c r="I17" s="352"/>
      <c r="J17" s="352"/>
      <c r="K17" s="352"/>
      <c r="L17" s="350"/>
      <c r="M17" s="352"/>
      <c r="N17" s="350"/>
      <c r="O17" s="352"/>
      <c r="P17" s="350"/>
      <c r="Q17" s="352"/>
      <c r="R17" s="205"/>
      <c r="S17" s="205"/>
      <c r="T17" s="352"/>
      <c r="U17" s="11"/>
    </row>
    <row r="18" spans="1:24" ht="28.5" customHeight="1">
      <c r="A18" s="24">
        <v>9</v>
      </c>
      <c r="B18" s="103" t="s">
        <v>115</v>
      </c>
      <c r="C18" s="357">
        <v>1</v>
      </c>
      <c r="D18" s="357" t="s">
        <v>53</v>
      </c>
      <c r="E18" s="358">
        <v>561800</v>
      </c>
      <c r="F18" s="359">
        <f t="shared" si="1"/>
        <v>561800</v>
      </c>
      <c r="G18" s="360"/>
      <c r="H18" s="350"/>
      <c r="I18" s="352"/>
      <c r="J18" s="352"/>
      <c r="K18" s="352"/>
      <c r="L18" s="350"/>
      <c r="M18" s="352"/>
      <c r="N18" s="350"/>
      <c r="O18" s="352"/>
      <c r="P18" s="350"/>
      <c r="Q18" s="352"/>
      <c r="R18" s="205"/>
      <c r="S18" s="205"/>
      <c r="T18" s="352"/>
      <c r="U18" s="11"/>
    </row>
    <row r="19" spans="1:24" ht="30" customHeight="1">
      <c r="A19" s="102">
        <v>10</v>
      </c>
      <c r="B19" s="103" t="s">
        <v>116</v>
      </c>
      <c r="C19" s="357">
        <v>1</v>
      </c>
      <c r="D19" s="357" t="s">
        <v>53</v>
      </c>
      <c r="E19" s="358">
        <v>295000</v>
      </c>
      <c r="F19" s="359">
        <f t="shared" si="1"/>
        <v>295000</v>
      </c>
      <c r="G19" s="360"/>
      <c r="H19" s="357"/>
      <c r="I19" s="368"/>
      <c r="J19" s="352"/>
      <c r="K19" s="352"/>
      <c r="L19" s="350"/>
      <c r="M19" s="352"/>
      <c r="N19" s="350"/>
      <c r="O19" s="352"/>
      <c r="P19" s="350"/>
      <c r="Q19" s="352"/>
      <c r="R19" s="205"/>
      <c r="S19" s="205"/>
      <c r="T19" s="357"/>
      <c r="U19" s="11"/>
    </row>
    <row r="20" spans="1:24" ht="28.5" customHeight="1">
      <c r="A20" s="24">
        <v>11</v>
      </c>
      <c r="B20" s="103" t="s">
        <v>117</v>
      </c>
      <c r="C20" s="357">
        <v>1</v>
      </c>
      <c r="D20" s="357" t="s">
        <v>53</v>
      </c>
      <c r="E20" s="358">
        <v>460000</v>
      </c>
      <c r="F20" s="359">
        <f t="shared" si="1"/>
        <v>460000</v>
      </c>
      <c r="G20" s="360"/>
      <c r="H20" s="357"/>
      <c r="I20" s="113"/>
      <c r="J20" s="352"/>
      <c r="K20" s="352"/>
      <c r="L20" s="350"/>
      <c r="M20" s="352"/>
      <c r="N20" s="350"/>
      <c r="O20" s="352"/>
      <c r="P20" s="350"/>
      <c r="Q20" s="352"/>
      <c r="R20" s="205"/>
      <c r="S20" s="205"/>
      <c r="T20" s="369"/>
      <c r="U20" s="11"/>
    </row>
    <row r="21" spans="1:24" ht="27.75" customHeight="1">
      <c r="A21" s="102">
        <v>12</v>
      </c>
      <c r="B21" s="103"/>
      <c r="C21" s="357"/>
      <c r="D21" s="357"/>
      <c r="E21" s="358"/>
      <c r="F21" s="359"/>
      <c r="G21" s="363"/>
      <c r="H21" s="357"/>
      <c r="I21" s="115"/>
      <c r="J21" s="352"/>
      <c r="K21" s="352"/>
      <c r="L21" s="350"/>
      <c r="M21" s="352"/>
      <c r="N21" s="350"/>
      <c r="O21" s="352"/>
      <c r="P21" s="350"/>
      <c r="Q21" s="352"/>
      <c r="R21" s="205"/>
      <c r="S21" s="205"/>
      <c r="T21" s="369"/>
      <c r="U21" s="11"/>
    </row>
    <row r="22" spans="1:24" ht="29.25" customHeight="1">
      <c r="A22" s="24">
        <v>13</v>
      </c>
      <c r="B22" s="103"/>
      <c r="C22" s="357"/>
      <c r="D22" s="357"/>
      <c r="E22" s="358"/>
      <c r="F22" s="359"/>
      <c r="G22" s="363"/>
      <c r="H22" s="357"/>
      <c r="I22" s="358"/>
      <c r="J22" s="352"/>
      <c r="K22" s="352"/>
      <c r="L22" s="350"/>
      <c r="M22" s="352"/>
      <c r="N22" s="350"/>
      <c r="O22" s="352"/>
      <c r="P22" s="350"/>
      <c r="Q22" s="352"/>
      <c r="R22" s="205"/>
      <c r="S22" s="205"/>
      <c r="T22" s="369"/>
      <c r="U22" s="11"/>
    </row>
    <row r="23" spans="1:24">
      <c r="A23" s="102">
        <v>14</v>
      </c>
      <c r="B23" s="703"/>
      <c r="C23" s="357"/>
      <c r="D23" s="357"/>
      <c r="E23" s="358"/>
      <c r="F23" s="359"/>
      <c r="G23" s="363"/>
      <c r="H23" s="357"/>
      <c r="I23" s="368"/>
      <c r="J23" s="352"/>
      <c r="K23" s="352"/>
      <c r="L23" s="350"/>
      <c r="M23" s="352"/>
      <c r="N23" s="350"/>
      <c r="O23" s="352"/>
      <c r="P23" s="350"/>
      <c r="Q23" s="352"/>
      <c r="R23" s="205"/>
      <c r="S23" s="205"/>
      <c r="T23" s="357"/>
      <c r="U23" s="11"/>
    </row>
    <row r="24" spans="1:24" ht="32.25" customHeight="1">
      <c r="A24" s="24">
        <v>15</v>
      </c>
      <c r="B24" s="103"/>
      <c r="C24" s="357"/>
      <c r="D24" s="357"/>
      <c r="E24" s="358"/>
      <c r="F24" s="359"/>
      <c r="G24" s="363"/>
      <c r="H24" s="357"/>
      <c r="I24" s="368"/>
      <c r="J24" s="352"/>
      <c r="K24" s="352"/>
      <c r="L24" s="350"/>
      <c r="M24" s="352"/>
      <c r="N24" s="350"/>
      <c r="O24" s="352"/>
      <c r="P24" s="350"/>
      <c r="Q24" s="352"/>
      <c r="R24" s="205"/>
      <c r="S24" s="205"/>
      <c r="T24" s="369"/>
      <c r="U24" s="11"/>
    </row>
    <row r="25" spans="1:24" ht="28.5" customHeight="1">
      <c r="A25" s="102"/>
      <c r="B25" s="103"/>
      <c r="C25" s="357"/>
      <c r="D25" s="357"/>
      <c r="E25" s="358"/>
      <c r="F25" s="359"/>
      <c r="G25" s="363"/>
      <c r="H25" s="357"/>
      <c r="I25" s="368"/>
      <c r="J25" s="352"/>
      <c r="K25" s="352"/>
      <c r="L25" s="350"/>
      <c r="M25" s="352"/>
      <c r="N25" s="350"/>
      <c r="O25" s="352"/>
      <c r="P25" s="350"/>
      <c r="Q25" s="352"/>
      <c r="R25" s="205"/>
      <c r="S25" s="205"/>
      <c r="T25" s="369"/>
      <c r="U25" s="11"/>
    </row>
    <row r="26" spans="1:24" ht="29.25" customHeight="1">
      <c r="A26" s="24"/>
      <c r="B26" s="103"/>
      <c r="C26" s="357"/>
      <c r="D26" s="357"/>
      <c r="E26" s="358"/>
      <c r="F26" s="359"/>
      <c r="G26" s="363"/>
      <c r="H26" s="350"/>
      <c r="I26" s="352"/>
      <c r="J26" s="357"/>
      <c r="K26" s="368"/>
      <c r="L26" s="357"/>
      <c r="M26" s="113"/>
      <c r="N26" s="350"/>
      <c r="O26" s="352"/>
      <c r="P26" s="350"/>
      <c r="Q26" s="352"/>
      <c r="R26" s="205"/>
      <c r="S26" s="205"/>
      <c r="T26" s="369"/>
      <c r="U26" s="11"/>
    </row>
    <row r="27" spans="1:24" ht="31.5" customHeight="1">
      <c r="A27" s="102"/>
      <c r="B27" s="103"/>
      <c r="C27" s="357"/>
      <c r="D27" s="357"/>
      <c r="E27" s="358"/>
      <c r="F27" s="359"/>
      <c r="G27" s="363"/>
      <c r="H27" s="350"/>
      <c r="I27" s="352"/>
      <c r="J27" s="357"/>
      <c r="K27" s="368"/>
      <c r="L27" s="357"/>
      <c r="M27" s="115"/>
      <c r="N27" s="350"/>
      <c r="O27" s="352"/>
      <c r="P27" s="350"/>
      <c r="Q27" s="352"/>
      <c r="R27" s="205"/>
      <c r="S27" s="205"/>
      <c r="T27" s="370"/>
      <c r="U27" s="11"/>
    </row>
    <row r="28" spans="1:24" s="9" customFormat="1">
      <c r="A28" s="7" t="s">
        <v>43</v>
      </c>
      <c r="B28" s="8"/>
      <c r="C28" s="86"/>
      <c r="D28" s="86"/>
      <c r="E28" s="87"/>
      <c r="F28" s="88">
        <f>SUM(F29:F34)</f>
        <v>53751900</v>
      </c>
      <c r="G28" s="88">
        <f>SUM(G29:G34)</f>
        <v>0</v>
      </c>
      <c r="H28" s="45"/>
      <c r="I28" s="46"/>
      <c r="J28" s="46"/>
      <c r="K28" s="46"/>
      <c r="L28" s="45"/>
      <c r="M28" s="46"/>
      <c r="N28" s="45"/>
      <c r="O28" s="46"/>
      <c r="P28" s="45"/>
      <c r="Q28" s="46"/>
      <c r="R28" s="45"/>
      <c r="S28" s="45"/>
      <c r="T28" s="45"/>
      <c r="U28" s="530"/>
      <c r="X28" s="47"/>
    </row>
    <row r="29" spans="1:24" ht="120">
      <c r="A29" s="24">
        <v>1</v>
      </c>
      <c r="B29" s="103" t="s">
        <v>261</v>
      </c>
      <c r="C29" s="357">
        <v>1</v>
      </c>
      <c r="D29" s="357" t="s">
        <v>53</v>
      </c>
      <c r="E29" s="358">
        <v>42051900</v>
      </c>
      <c r="F29" s="359">
        <f>E29*C29</f>
        <v>42051900</v>
      </c>
      <c r="G29" s="363"/>
      <c r="H29" s="350"/>
      <c r="I29" s="352"/>
      <c r="J29" s="357"/>
      <c r="K29" s="368"/>
      <c r="L29" s="357"/>
      <c r="M29" s="358"/>
      <c r="N29" s="350"/>
      <c r="O29" s="352"/>
      <c r="P29" s="350"/>
      <c r="Q29" s="352"/>
      <c r="R29" s="205"/>
      <c r="S29" s="205"/>
      <c r="T29" s="369"/>
      <c r="U29" s="11"/>
    </row>
    <row r="30" spans="1:24" ht="27.75" customHeight="1">
      <c r="A30" s="102">
        <v>2</v>
      </c>
      <c r="B30" s="103" t="s">
        <v>262</v>
      </c>
      <c r="C30" s="357">
        <v>1</v>
      </c>
      <c r="D30" s="357" t="s">
        <v>53</v>
      </c>
      <c r="E30" s="358">
        <v>11700000</v>
      </c>
      <c r="F30" s="359">
        <f>E30*C30</f>
        <v>11700000</v>
      </c>
      <c r="G30" s="363"/>
      <c r="H30" s="350"/>
      <c r="I30" s="352"/>
      <c r="J30" s="357"/>
      <c r="K30" s="368"/>
      <c r="L30" s="357"/>
      <c r="M30" s="368"/>
      <c r="N30" s="350"/>
      <c r="O30" s="352"/>
      <c r="P30" s="350"/>
      <c r="Q30" s="352"/>
      <c r="R30" s="205"/>
      <c r="S30" s="205"/>
      <c r="T30" s="369"/>
      <c r="U30" s="11"/>
    </row>
    <row r="31" spans="1:24">
      <c r="A31" s="24"/>
      <c r="B31" s="704"/>
      <c r="C31" s="372"/>
      <c r="D31" s="372"/>
      <c r="E31" s="373"/>
      <c r="F31" s="373"/>
      <c r="G31" s="374"/>
      <c r="H31" s="354"/>
      <c r="I31" s="355"/>
      <c r="J31" s="355"/>
      <c r="K31" s="355"/>
      <c r="L31" s="354"/>
      <c r="M31" s="355"/>
      <c r="N31" s="357"/>
      <c r="O31" s="368"/>
      <c r="P31" s="354"/>
      <c r="Q31" s="355"/>
      <c r="R31" s="205"/>
      <c r="S31" s="205"/>
      <c r="T31" s="369"/>
      <c r="U31" s="11"/>
    </row>
    <row r="32" spans="1:24" ht="27" customHeight="1">
      <c r="A32" s="102"/>
      <c r="B32" s="103"/>
      <c r="C32" s="372"/>
      <c r="D32" s="372"/>
      <c r="E32" s="373"/>
      <c r="F32" s="373"/>
      <c r="G32" s="374"/>
      <c r="H32" s="354"/>
      <c r="I32" s="355"/>
      <c r="J32" s="355"/>
      <c r="K32" s="355"/>
      <c r="L32" s="354"/>
      <c r="M32" s="355"/>
      <c r="N32" s="357"/>
      <c r="O32" s="376"/>
      <c r="P32" s="354"/>
      <c r="Q32" s="355"/>
      <c r="R32" s="205"/>
      <c r="S32" s="205"/>
      <c r="T32" s="369"/>
      <c r="U32" s="11"/>
    </row>
    <row r="33" spans="1:23">
      <c r="A33" s="24"/>
      <c r="B33" s="703"/>
      <c r="C33" s="357"/>
      <c r="D33" s="357"/>
      <c r="E33" s="358"/>
      <c r="F33" s="359"/>
      <c r="G33" s="363"/>
      <c r="H33" s="350"/>
      <c r="I33" s="352"/>
      <c r="J33" s="357"/>
      <c r="K33" s="368"/>
      <c r="L33" s="357"/>
      <c r="M33" s="358"/>
      <c r="N33" s="350"/>
      <c r="O33" s="352"/>
      <c r="P33" s="350"/>
      <c r="Q33" s="352"/>
      <c r="R33" s="205"/>
      <c r="S33" s="205"/>
      <c r="T33" s="369"/>
      <c r="U33" s="11"/>
    </row>
    <row r="34" spans="1:23" ht="27.75" customHeight="1">
      <c r="A34" s="102"/>
      <c r="B34" s="103"/>
      <c r="C34" s="357"/>
      <c r="D34" s="357"/>
      <c r="E34" s="358"/>
      <c r="F34" s="359"/>
      <c r="G34" s="363"/>
      <c r="H34" s="350"/>
      <c r="I34" s="352"/>
      <c r="J34" s="357"/>
      <c r="K34" s="368"/>
      <c r="L34" s="357"/>
      <c r="M34" s="368"/>
      <c r="N34" s="350"/>
      <c r="O34" s="352"/>
      <c r="P34" s="350"/>
      <c r="Q34" s="352"/>
      <c r="R34" s="205"/>
      <c r="S34" s="205"/>
      <c r="T34" s="369"/>
      <c r="U34" s="11"/>
    </row>
    <row r="35" spans="1:23">
      <c r="A35" s="24"/>
      <c r="B35" s="704"/>
      <c r="C35" s="372"/>
      <c r="D35" s="372"/>
      <c r="E35" s="373"/>
      <c r="F35" s="373"/>
      <c r="G35" s="374"/>
      <c r="H35" s="354"/>
      <c r="I35" s="355"/>
      <c r="J35" s="355"/>
      <c r="K35" s="355"/>
      <c r="L35" s="354"/>
      <c r="M35" s="355"/>
      <c r="N35" s="357"/>
      <c r="O35" s="368"/>
      <c r="P35" s="354"/>
      <c r="Q35" s="355"/>
      <c r="R35" s="205"/>
      <c r="S35" s="205"/>
      <c r="T35" s="369"/>
      <c r="U35" s="11"/>
    </row>
    <row r="36" spans="1:23" ht="27" customHeight="1">
      <c r="A36" s="102"/>
      <c r="B36" s="103"/>
      <c r="C36" s="372"/>
      <c r="D36" s="372"/>
      <c r="E36" s="373"/>
      <c r="F36" s="373"/>
      <c r="G36" s="374"/>
      <c r="H36" s="354"/>
      <c r="I36" s="355"/>
      <c r="J36" s="355"/>
      <c r="K36" s="355"/>
      <c r="L36" s="354"/>
      <c r="M36" s="355"/>
      <c r="N36" s="357"/>
      <c r="O36" s="376"/>
      <c r="P36" s="354"/>
      <c r="Q36" s="355"/>
      <c r="R36" s="205"/>
      <c r="S36" s="205"/>
      <c r="T36" s="369"/>
      <c r="U36" s="11"/>
    </row>
    <row r="37" spans="1:23" ht="27" customHeight="1">
      <c r="A37" s="13"/>
      <c r="B37" s="697"/>
      <c r="C37" s="377"/>
      <c r="D37" s="377"/>
      <c r="E37" s="378"/>
      <c r="F37" s="378"/>
      <c r="G37" s="379"/>
      <c r="H37" s="356"/>
      <c r="I37" s="698"/>
      <c r="J37" s="698"/>
      <c r="K37" s="698"/>
      <c r="L37" s="356"/>
      <c r="M37" s="698"/>
      <c r="N37" s="377"/>
      <c r="O37" s="380"/>
      <c r="P37" s="356"/>
      <c r="Q37" s="698"/>
      <c r="R37" s="699"/>
      <c r="S37" s="699"/>
      <c r="T37" s="381"/>
      <c r="U37" s="11"/>
    </row>
    <row r="38" spans="1:23" ht="13.5" customHeight="1">
      <c r="A38" s="119"/>
      <c r="B38" s="120"/>
      <c r="C38" s="119"/>
      <c r="D38" s="119"/>
      <c r="E38" s="121"/>
      <c r="F38" s="121"/>
      <c r="G38" s="61"/>
      <c r="U38" s="11"/>
    </row>
    <row r="39" spans="1:23" s="14" customFormat="1" ht="20.100000000000001" customHeight="1">
      <c r="A39" s="732" t="s">
        <v>9</v>
      </c>
      <c r="B39" s="732"/>
      <c r="C39" s="732"/>
      <c r="D39" s="732"/>
      <c r="E39" s="732"/>
      <c r="F39" s="732"/>
      <c r="G39" s="732"/>
      <c r="H39" s="732"/>
      <c r="I39" s="732"/>
      <c r="J39" s="732"/>
      <c r="K39" s="732"/>
      <c r="L39" s="732"/>
      <c r="M39" s="732"/>
      <c r="N39" s="732"/>
      <c r="O39" s="732"/>
      <c r="P39" s="732"/>
      <c r="Q39" s="732"/>
      <c r="R39" s="732"/>
      <c r="S39" s="732"/>
      <c r="T39" s="732"/>
      <c r="U39" s="732"/>
      <c r="V39" s="135"/>
      <c r="W39" s="135"/>
    </row>
    <row r="40" spans="1:23" s="14" customFormat="1" ht="20.100000000000001" customHeight="1">
      <c r="A40" s="15" t="s">
        <v>10</v>
      </c>
      <c r="B40" s="19" t="s">
        <v>11</v>
      </c>
      <c r="C40" s="30"/>
      <c r="D40" s="16"/>
      <c r="E40" s="16"/>
      <c r="F40" s="16"/>
      <c r="G40" s="135"/>
      <c r="H40" s="16"/>
      <c r="I40" s="135"/>
      <c r="J40" s="135"/>
      <c r="K40" s="135"/>
      <c r="L40" s="16"/>
      <c r="M40" s="135"/>
      <c r="N40" s="16"/>
      <c r="O40" s="135"/>
      <c r="P40" s="16"/>
      <c r="Q40" s="135"/>
      <c r="R40" s="16"/>
      <c r="S40" s="135"/>
      <c r="T40" s="135"/>
      <c r="U40" s="135"/>
      <c r="V40" s="135"/>
      <c r="W40" s="135"/>
    </row>
    <row r="41" spans="1:23" s="17" customFormat="1" ht="21.75">
      <c r="B41" s="17" t="s">
        <v>12</v>
      </c>
      <c r="G41" s="18"/>
      <c r="H41" s="16"/>
      <c r="I41" s="19"/>
      <c r="J41" s="19"/>
      <c r="K41" s="19"/>
      <c r="L41" s="16"/>
      <c r="M41" s="19"/>
      <c r="N41" s="16"/>
      <c r="O41" s="19"/>
      <c r="P41" s="16"/>
      <c r="Q41" s="19"/>
      <c r="R41" s="16"/>
      <c r="S41" s="19"/>
      <c r="T41" s="19"/>
    </row>
  </sheetData>
  <mergeCells count="18">
    <mergeCell ref="A39:U39"/>
    <mergeCell ref="G5:G6"/>
    <mergeCell ref="H5:I5"/>
    <mergeCell ref="J5:K5"/>
    <mergeCell ref="L5:M5"/>
    <mergeCell ref="N5:O5"/>
    <mergeCell ref="T4:T6"/>
    <mergeCell ref="P5:Q5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5433070866141736" right="0.31496062992125984" top="0.44" bottom="0.35433070866141736" header="0.15748031496062992" footer="0.15748031496062992"/>
  <pageSetup paperSize="9" scale="51" orientation="landscape" r:id="rId1"/>
  <headerFooter alignWithMargins="0">
    <oddFooter>&amp;C&amp;P/&amp;N&amp;R&amp;A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3CD1-8E2C-47A1-9E31-1F8F87144E81}">
  <sheetPr>
    <tabColor rgb="FF92D050"/>
  </sheetPr>
  <dimension ref="A1:Z63"/>
  <sheetViews>
    <sheetView view="pageBreakPreview" topLeftCell="A12" zoomScale="90" zoomScaleSheetLayoutView="90" workbookViewId="0">
      <selection activeCell="A24" sqref="A24:XFD24"/>
    </sheetView>
  </sheetViews>
  <sheetFormatPr defaultColWidth="8.125" defaultRowHeight="24"/>
  <cols>
    <col min="1" max="1" width="4.625" style="2" customWidth="1"/>
    <col min="2" max="2" width="50.5" style="2" customWidth="1"/>
    <col min="3" max="3" width="6.125" style="2" customWidth="1"/>
    <col min="4" max="4" width="7" style="2" customWidth="1"/>
    <col min="5" max="5" width="11" style="2" customWidth="1"/>
    <col min="6" max="6" width="12.25" style="2" customWidth="1"/>
    <col min="7" max="7" width="10.625" style="122" customWidth="1"/>
    <col min="8" max="8" width="6.375" style="66" customWidth="1"/>
    <col min="9" max="9" width="9.875" style="67" customWidth="1"/>
    <col min="10" max="10" width="6.375" style="66" customWidth="1"/>
    <col min="11" max="11" width="9.875" style="67" customWidth="1"/>
    <col min="12" max="12" width="6.375" style="67" customWidth="1"/>
    <col min="13" max="13" width="10.125" style="67" customWidth="1"/>
    <col min="14" max="14" width="6.375" style="66" customWidth="1"/>
    <col min="15" max="15" width="10.25" style="67" customWidth="1"/>
    <col min="16" max="16" width="6.375" style="66" customWidth="1"/>
    <col min="17" max="17" width="10" style="67" customWidth="1"/>
    <col min="18" max="18" width="6.375" style="66" customWidth="1"/>
    <col min="19" max="19" width="10.5" style="67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9.7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F8+F24</f>
        <v>80946200</v>
      </c>
      <c r="G7" s="146">
        <f t="shared" ref="G7:S7" si="0">G8+G24</f>
        <v>5184100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175" customFormat="1">
      <c r="A8" s="170" t="s">
        <v>26</v>
      </c>
      <c r="B8" s="171"/>
      <c r="C8" s="172"/>
      <c r="D8" s="172"/>
      <c r="E8" s="173"/>
      <c r="F8" s="173">
        <f>F9</f>
        <v>55850800</v>
      </c>
      <c r="G8" s="173">
        <f>G9</f>
        <v>5184100</v>
      </c>
      <c r="H8" s="173">
        <f t="shared" ref="H8:S8" si="1">H9</f>
        <v>0</v>
      </c>
      <c r="I8" s="173">
        <f t="shared" si="1"/>
        <v>0</v>
      </c>
      <c r="J8" s="173">
        <f t="shared" si="1"/>
        <v>0</v>
      </c>
      <c r="K8" s="173">
        <f t="shared" si="1"/>
        <v>0</v>
      </c>
      <c r="L8" s="173">
        <f t="shared" si="1"/>
        <v>0</v>
      </c>
      <c r="M8" s="173">
        <f t="shared" si="1"/>
        <v>0</v>
      </c>
      <c r="N8" s="173">
        <f t="shared" si="1"/>
        <v>0</v>
      </c>
      <c r="O8" s="173">
        <f t="shared" si="1"/>
        <v>0</v>
      </c>
      <c r="P8" s="173">
        <f t="shared" si="1"/>
        <v>0</v>
      </c>
      <c r="Q8" s="173">
        <f t="shared" si="1"/>
        <v>0</v>
      </c>
      <c r="R8" s="173">
        <f t="shared" si="1"/>
        <v>0</v>
      </c>
      <c r="S8" s="173">
        <f t="shared" si="1"/>
        <v>0</v>
      </c>
      <c r="T8" s="45"/>
      <c r="U8" s="11"/>
      <c r="V8" s="174"/>
    </row>
    <row r="9" spans="1:26" s="1" customFormat="1" ht="24" customHeight="1">
      <c r="A9" s="147" t="s">
        <v>33</v>
      </c>
      <c r="B9" s="148"/>
      <c r="C9" s="149"/>
      <c r="D9" s="149"/>
      <c r="E9" s="151"/>
      <c r="F9" s="151">
        <f t="shared" ref="F9:Q9" si="2">SUM(F10:F28)</f>
        <v>55850800</v>
      </c>
      <c r="G9" s="151">
        <f t="shared" si="2"/>
        <v>5184100</v>
      </c>
      <c r="H9" s="151">
        <f t="shared" si="2"/>
        <v>0</v>
      </c>
      <c r="I9" s="151">
        <f t="shared" si="2"/>
        <v>0</v>
      </c>
      <c r="J9" s="151">
        <f t="shared" si="2"/>
        <v>0</v>
      </c>
      <c r="K9" s="151">
        <f t="shared" si="2"/>
        <v>0</v>
      </c>
      <c r="L9" s="151">
        <f t="shared" si="2"/>
        <v>0</v>
      </c>
      <c r="M9" s="151">
        <f t="shared" si="2"/>
        <v>0</v>
      </c>
      <c r="N9" s="151">
        <f t="shared" si="2"/>
        <v>0</v>
      </c>
      <c r="O9" s="151">
        <f t="shared" si="2"/>
        <v>0</v>
      </c>
      <c r="P9" s="151">
        <f t="shared" si="2"/>
        <v>0</v>
      </c>
      <c r="Q9" s="151">
        <f t="shared" si="2"/>
        <v>0</v>
      </c>
      <c r="R9" s="151">
        <f>H9+J9+L9+N9+P9</f>
        <v>0</v>
      </c>
      <c r="S9" s="151">
        <f>I9+K9+M9+O9+Q9</f>
        <v>0</v>
      </c>
      <c r="T9" s="138"/>
      <c r="U9" s="11"/>
    </row>
    <row r="10" spans="1:26" s="12" customFormat="1">
      <c r="A10" s="23">
        <v>1</v>
      </c>
      <c r="B10" s="234" t="s">
        <v>109</v>
      </c>
      <c r="C10" s="23">
        <v>2</v>
      </c>
      <c r="D10" s="23" t="s">
        <v>53</v>
      </c>
      <c r="E10" s="265">
        <v>2354000</v>
      </c>
      <c r="F10" s="117">
        <f>E10*C10</f>
        <v>4708000</v>
      </c>
      <c r="G10" s="702">
        <f>F10</f>
        <v>4708000</v>
      </c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58"/>
      <c r="U10" s="11"/>
    </row>
    <row r="11" spans="1:26" s="12" customFormat="1" ht="72">
      <c r="A11" s="118">
        <v>2</v>
      </c>
      <c r="B11" s="112" t="s">
        <v>110</v>
      </c>
      <c r="C11" s="24">
        <v>1</v>
      </c>
      <c r="D11" s="24" t="s">
        <v>53</v>
      </c>
      <c r="E11" s="261">
        <v>476100</v>
      </c>
      <c r="F11" s="115">
        <f>E11*C11</f>
        <v>476100</v>
      </c>
      <c r="G11" s="438">
        <f>F11</f>
        <v>476100</v>
      </c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48"/>
      <c r="U11" s="11"/>
    </row>
    <row r="12" spans="1:26" s="12" customFormat="1" ht="48">
      <c r="A12" s="23">
        <v>3</v>
      </c>
      <c r="B12" s="103" t="s">
        <v>260</v>
      </c>
      <c r="C12" s="24">
        <v>1</v>
      </c>
      <c r="D12" s="24" t="s">
        <v>53</v>
      </c>
      <c r="E12" s="261">
        <v>475900</v>
      </c>
      <c r="F12" s="115">
        <f>E12*C12</f>
        <v>475900</v>
      </c>
      <c r="G12" s="431"/>
      <c r="H12" s="54"/>
      <c r="I12" s="55"/>
      <c r="J12" s="54"/>
      <c r="K12" s="55"/>
      <c r="L12" s="55"/>
      <c r="M12" s="55"/>
      <c r="N12" s="54"/>
      <c r="O12" s="55"/>
      <c r="P12" s="54"/>
      <c r="Q12" s="55"/>
      <c r="R12" s="54"/>
      <c r="S12" s="55"/>
      <c r="T12" s="439"/>
      <c r="U12" s="11"/>
    </row>
    <row r="13" spans="1:26" s="12" customFormat="1">
      <c r="A13" s="118">
        <v>4</v>
      </c>
      <c r="B13" s="112"/>
      <c r="C13" s="24"/>
      <c r="D13" s="24"/>
      <c r="E13" s="261"/>
      <c r="F13" s="261"/>
      <c r="G13" s="431"/>
      <c r="H13" s="251"/>
      <c r="I13" s="552"/>
      <c r="J13" s="251"/>
      <c r="K13" s="552"/>
      <c r="L13" s="552"/>
      <c r="M13" s="552"/>
      <c r="N13" s="251"/>
      <c r="O13" s="552"/>
      <c r="P13" s="251"/>
      <c r="Q13" s="552"/>
      <c r="R13" s="251"/>
      <c r="S13" s="552"/>
      <c r="T13" s="62"/>
      <c r="U13" s="11"/>
    </row>
    <row r="14" spans="1:26" s="12" customFormat="1">
      <c r="A14" s="23">
        <v>5</v>
      </c>
      <c r="B14" s="230"/>
      <c r="C14" s="118"/>
      <c r="D14" s="118"/>
      <c r="E14" s="257"/>
      <c r="F14" s="257"/>
      <c r="G14" s="258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26"/>
      <c r="U14" s="11"/>
    </row>
    <row r="15" spans="1:26" s="268" customFormat="1">
      <c r="A15" s="118">
        <v>6</v>
      </c>
      <c r="B15" s="112"/>
      <c r="C15" s="24"/>
      <c r="D15" s="24"/>
      <c r="E15" s="261"/>
      <c r="F15" s="261"/>
      <c r="G15" s="431"/>
      <c r="H15" s="54"/>
      <c r="I15" s="55"/>
      <c r="J15" s="54"/>
      <c r="K15" s="55"/>
      <c r="L15" s="55"/>
      <c r="M15" s="55"/>
      <c r="N15" s="54"/>
      <c r="O15" s="55"/>
      <c r="P15" s="54"/>
      <c r="Q15" s="55"/>
      <c r="R15" s="54"/>
      <c r="S15" s="55"/>
      <c r="T15" s="62"/>
      <c r="U15" s="267"/>
    </row>
    <row r="16" spans="1:26" s="12" customFormat="1">
      <c r="A16" s="24"/>
      <c r="B16" s="112"/>
      <c r="C16" s="24"/>
      <c r="D16" s="24"/>
      <c r="E16" s="261"/>
      <c r="F16" s="266"/>
      <c r="G16" s="551"/>
      <c r="H16" s="124"/>
      <c r="I16" s="109"/>
      <c r="J16" s="124"/>
      <c r="K16" s="125"/>
      <c r="L16" s="125"/>
      <c r="M16" s="125"/>
      <c r="N16" s="124"/>
      <c r="O16" s="125"/>
      <c r="P16" s="124"/>
      <c r="Q16" s="125"/>
      <c r="R16" s="26"/>
      <c r="S16" s="26"/>
      <c r="T16" s="48"/>
      <c r="U16" s="11"/>
    </row>
    <row r="17" spans="1:24" s="12" customFormat="1">
      <c r="A17" s="24"/>
      <c r="B17" s="112"/>
      <c r="C17" s="24"/>
      <c r="D17" s="24"/>
      <c r="E17" s="261"/>
      <c r="F17" s="266"/>
      <c r="G17" s="551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26"/>
      <c r="S17" s="26"/>
      <c r="T17" s="48"/>
      <c r="U17" s="11"/>
    </row>
    <row r="18" spans="1:24" s="12" customFormat="1">
      <c r="A18" s="24"/>
      <c r="B18" s="112"/>
      <c r="C18" s="24"/>
      <c r="D18" s="24"/>
      <c r="E18" s="261"/>
      <c r="F18" s="266"/>
      <c r="G18" s="551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29"/>
      <c r="U18" s="11"/>
    </row>
    <row r="19" spans="1:24" s="12" customFormat="1">
      <c r="A19" s="24"/>
      <c r="B19" s="103"/>
      <c r="C19" s="24"/>
      <c r="D19" s="24"/>
      <c r="E19" s="261"/>
      <c r="F19" s="261"/>
      <c r="G19" s="431"/>
      <c r="H19" s="54"/>
      <c r="I19" s="55"/>
      <c r="J19" s="54"/>
      <c r="K19" s="55"/>
      <c r="L19" s="55"/>
      <c r="M19" s="55"/>
      <c r="N19" s="54"/>
      <c r="O19" s="55"/>
      <c r="P19" s="54"/>
      <c r="Q19" s="55"/>
      <c r="R19" s="54"/>
      <c r="S19" s="55"/>
      <c r="T19" s="439"/>
      <c r="U19" s="11"/>
    </row>
    <row r="20" spans="1:24" s="560" customFormat="1">
      <c r="A20" s="357"/>
      <c r="B20" s="555"/>
      <c r="C20" s="357"/>
      <c r="D20" s="372"/>
      <c r="E20" s="266"/>
      <c r="F20" s="266"/>
      <c r="G20" s="514"/>
      <c r="H20" s="556"/>
      <c r="I20" s="266"/>
      <c r="J20" s="556"/>
      <c r="K20" s="266"/>
      <c r="L20" s="556"/>
      <c r="M20" s="266"/>
      <c r="N20" s="556"/>
      <c r="O20" s="266"/>
      <c r="P20" s="556"/>
      <c r="Q20" s="266"/>
      <c r="R20" s="557"/>
      <c r="S20" s="275"/>
      <c r="T20" s="558"/>
      <c r="U20" s="559"/>
    </row>
    <row r="21" spans="1:24" s="425" customFormat="1">
      <c r="A21" s="372"/>
      <c r="B21" s="561"/>
      <c r="C21" s="357"/>
      <c r="D21" s="372"/>
      <c r="E21" s="280"/>
      <c r="F21" s="280"/>
      <c r="G21" s="562"/>
      <c r="H21" s="563"/>
      <c r="I21" s="266"/>
      <c r="J21" s="563"/>
      <c r="K21" s="266"/>
      <c r="L21" s="563"/>
      <c r="M21" s="266"/>
      <c r="N21" s="563"/>
      <c r="O21" s="266"/>
      <c r="P21" s="563"/>
      <c r="Q21" s="266"/>
      <c r="R21" s="564"/>
      <c r="S21" s="275"/>
      <c r="T21" s="558"/>
      <c r="U21" s="565"/>
    </row>
    <row r="22" spans="1:24" s="425" customFormat="1">
      <c r="A22" s="372"/>
      <c r="B22" s="561"/>
      <c r="C22" s="357"/>
      <c r="D22" s="372"/>
      <c r="E22" s="280"/>
      <c r="F22" s="280"/>
      <c r="G22" s="562"/>
      <c r="H22" s="563"/>
      <c r="I22" s="266"/>
      <c r="J22" s="563"/>
      <c r="K22" s="266"/>
      <c r="L22" s="563"/>
      <c r="M22" s="266"/>
      <c r="N22" s="563"/>
      <c r="O22" s="266"/>
      <c r="P22" s="563"/>
      <c r="Q22" s="266"/>
      <c r="R22" s="566"/>
      <c r="S22" s="275"/>
      <c r="T22" s="558"/>
      <c r="U22" s="565"/>
    </row>
    <row r="23" spans="1:24" s="425" customFormat="1">
      <c r="A23" s="372"/>
      <c r="B23" s="561"/>
      <c r="C23" s="357"/>
      <c r="D23" s="372"/>
      <c r="E23" s="280"/>
      <c r="F23" s="280"/>
      <c r="G23" s="562"/>
      <c r="H23" s="567"/>
      <c r="I23" s="280"/>
      <c r="J23" s="567"/>
      <c r="K23" s="280"/>
      <c r="L23" s="567"/>
      <c r="M23" s="280"/>
      <c r="N23" s="567"/>
      <c r="O23" s="280"/>
      <c r="P23" s="567"/>
      <c r="Q23" s="266"/>
      <c r="R23" s="566"/>
      <c r="S23" s="275"/>
      <c r="T23" s="558"/>
      <c r="U23" s="565"/>
    </row>
    <row r="24" spans="1:24" s="9" customFormat="1">
      <c r="A24" s="7" t="s">
        <v>43</v>
      </c>
      <c r="B24" s="8"/>
      <c r="C24" s="86"/>
      <c r="D24" s="86"/>
      <c r="E24" s="87"/>
      <c r="F24" s="88">
        <f>SUM(F25:F29)</f>
        <v>25095400</v>
      </c>
      <c r="G24" s="88">
        <f t="shared" ref="G24:S24" si="3">SUM(G25:G29)</f>
        <v>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45"/>
      <c r="U24" s="530"/>
      <c r="X24" s="47"/>
    </row>
    <row r="25" spans="1:24" s="425" customFormat="1">
      <c r="A25" s="372">
        <v>1</v>
      </c>
      <c r="B25" s="561" t="s">
        <v>279</v>
      </c>
      <c r="C25" s="357">
        <v>1</v>
      </c>
      <c r="D25" s="372" t="s">
        <v>53</v>
      </c>
      <c r="E25" s="280">
        <v>12305400</v>
      </c>
      <c r="F25" s="280">
        <f>E25*C25</f>
        <v>12305400</v>
      </c>
      <c r="G25" s="562"/>
      <c r="H25" s="563"/>
      <c r="I25" s="266"/>
      <c r="J25" s="563"/>
      <c r="K25" s="266"/>
      <c r="L25" s="563"/>
      <c r="M25" s="266"/>
      <c r="N25" s="563"/>
      <c r="O25" s="266"/>
      <c r="P25" s="563"/>
      <c r="Q25" s="266"/>
      <c r="R25" s="564"/>
      <c r="S25" s="275"/>
      <c r="T25" s="558"/>
      <c r="U25" s="565"/>
    </row>
    <row r="26" spans="1:24" s="425" customFormat="1">
      <c r="A26" s="372">
        <v>2</v>
      </c>
      <c r="B26" s="561" t="s">
        <v>280</v>
      </c>
      <c r="C26" s="372">
        <v>1</v>
      </c>
      <c r="D26" s="372" t="s">
        <v>53</v>
      </c>
      <c r="E26" s="280">
        <v>3040000</v>
      </c>
      <c r="F26" s="280">
        <f t="shared" ref="F26:F29" si="4">E26*C26</f>
        <v>3040000</v>
      </c>
      <c r="G26" s="562"/>
      <c r="H26" s="568"/>
      <c r="I26" s="280"/>
      <c r="J26" s="568"/>
      <c r="K26" s="280"/>
      <c r="L26" s="568"/>
      <c r="M26" s="280"/>
      <c r="N26" s="568"/>
      <c r="O26" s="280"/>
      <c r="P26" s="568"/>
      <c r="Q26" s="280"/>
      <c r="R26" s="569"/>
      <c r="S26" s="570"/>
      <c r="T26" s="571"/>
      <c r="U26" s="565"/>
    </row>
    <row r="27" spans="1:24" s="12" customFormat="1" ht="48">
      <c r="A27" s="372">
        <v>3</v>
      </c>
      <c r="B27" s="112" t="s">
        <v>281</v>
      </c>
      <c r="C27" s="24">
        <v>1</v>
      </c>
      <c r="D27" s="24" t="s">
        <v>53</v>
      </c>
      <c r="E27" s="261">
        <v>4970000</v>
      </c>
      <c r="F27" s="280">
        <f t="shared" si="4"/>
        <v>4970000</v>
      </c>
      <c r="G27" s="431"/>
      <c r="H27" s="57"/>
      <c r="I27" s="58"/>
      <c r="J27" s="57"/>
      <c r="K27" s="58"/>
      <c r="L27" s="58"/>
      <c r="M27" s="58"/>
      <c r="N27" s="57"/>
      <c r="O27" s="58"/>
      <c r="P27" s="57"/>
      <c r="Q27" s="58"/>
      <c r="R27" s="57"/>
      <c r="S27" s="58"/>
      <c r="T27" s="48"/>
      <c r="U27" s="11"/>
    </row>
    <row r="28" spans="1:24" s="12" customFormat="1" ht="48">
      <c r="A28" s="372">
        <v>4</v>
      </c>
      <c r="B28" s="129" t="s">
        <v>282</v>
      </c>
      <c r="C28" s="118">
        <v>1</v>
      </c>
      <c r="D28" s="118" t="s">
        <v>53</v>
      </c>
      <c r="E28" s="257">
        <v>4780000</v>
      </c>
      <c r="F28" s="280">
        <f t="shared" si="4"/>
        <v>4780000</v>
      </c>
      <c r="G28" s="25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26"/>
      <c r="U28" s="11"/>
    </row>
    <row r="29" spans="1:24" s="268" customFormat="1">
      <c r="A29" s="372">
        <v>5</v>
      </c>
      <c r="B29" s="112"/>
      <c r="C29" s="24"/>
      <c r="D29" s="24"/>
      <c r="E29" s="261"/>
      <c r="F29" s="280">
        <f t="shared" si="4"/>
        <v>0</v>
      </c>
      <c r="G29" s="431"/>
      <c r="H29" s="54"/>
      <c r="I29" s="55"/>
      <c r="J29" s="54"/>
      <c r="K29" s="55"/>
      <c r="L29" s="55"/>
      <c r="M29" s="55"/>
      <c r="N29" s="54"/>
      <c r="O29" s="55"/>
      <c r="P29" s="54"/>
      <c r="Q29" s="55"/>
      <c r="R29" s="54"/>
      <c r="S29" s="55"/>
      <c r="T29" s="62"/>
      <c r="U29" s="267"/>
    </row>
    <row r="30" spans="1:24" s="12" customFormat="1">
      <c r="A30" s="277"/>
      <c r="B30" s="432"/>
      <c r="C30" s="277"/>
      <c r="D30" s="277"/>
      <c r="E30" s="553"/>
      <c r="F30" s="553"/>
      <c r="G30" s="554"/>
      <c r="H30" s="65"/>
      <c r="I30" s="272"/>
      <c r="J30" s="65"/>
      <c r="K30" s="272"/>
      <c r="L30" s="272"/>
      <c r="M30" s="272"/>
      <c r="N30" s="65"/>
      <c r="O30" s="272"/>
      <c r="P30" s="65"/>
      <c r="Q30" s="272"/>
      <c r="R30" s="65"/>
      <c r="S30" s="272"/>
      <c r="T30" s="59"/>
      <c r="U30" s="11"/>
    </row>
    <row r="31" spans="1:24" s="12" customFormat="1">
      <c r="G31" s="134"/>
      <c r="H31" s="66"/>
      <c r="I31" s="53"/>
      <c r="J31" s="66"/>
      <c r="K31" s="53"/>
      <c r="L31" s="53"/>
      <c r="M31" s="53"/>
      <c r="N31" s="66"/>
      <c r="O31" s="53"/>
      <c r="P31" s="66"/>
      <c r="Q31" s="53"/>
      <c r="R31" s="66"/>
      <c r="S31" s="53"/>
      <c r="T31" s="19"/>
    </row>
    <row r="32" spans="1:24" s="14" customFormat="1" ht="20.100000000000001" customHeight="1">
      <c r="A32" s="732" t="s">
        <v>9</v>
      </c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135"/>
      <c r="W32" s="135"/>
    </row>
    <row r="33" spans="1:23" s="14" customFormat="1" ht="20.100000000000001" customHeight="1">
      <c r="A33" s="15" t="s">
        <v>10</v>
      </c>
      <c r="B33" s="744" t="s">
        <v>11</v>
      </c>
      <c r="C33" s="744"/>
      <c r="D33" s="744"/>
      <c r="E33" s="16"/>
      <c r="F33" s="16"/>
      <c r="G33" s="135"/>
      <c r="H33" s="16"/>
      <c r="I33" s="135"/>
      <c r="J33" s="16"/>
      <c r="K33" s="135"/>
      <c r="L33" s="135"/>
      <c r="M33" s="135"/>
      <c r="N33" s="16"/>
      <c r="O33" s="135"/>
      <c r="P33" s="16"/>
      <c r="Q33" s="135"/>
      <c r="R33" s="16"/>
      <c r="S33" s="135"/>
      <c r="T33" s="135"/>
      <c r="U33" s="135"/>
      <c r="V33" s="135"/>
      <c r="W33" s="135"/>
    </row>
    <row r="34" spans="1:23" s="17" customFormat="1" ht="21.75">
      <c r="B34" s="17" t="s">
        <v>12</v>
      </c>
      <c r="G34" s="18"/>
      <c r="H34" s="16"/>
      <c r="I34" s="19"/>
      <c r="J34" s="16"/>
      <c r="K34" s="19"/>
      <c r="L34" s="19"/>
      <c r="M34" s="19"/>
      <c r="N34" s="16"/>
      <c r="O34" s="19"/>
      <c r="P34" s="16"/>
      <c r="Q34" s="19"/>
      <c r="R34" s="16"/>
      <c r="S34" s="19"/>
      <c r="T34" s="19"/>
    </row>
    <row r="35" spans="1:23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58"/>
    </row>
    <row r="36" spans="1:23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8"/>
    </row>
    <row r="37" spans="1:23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1:23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26"/>
    </row>
    <row r="39" spans="1:23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62"/>
    </row>
    <row r="40" spans="1:23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50"/>
    </row>
    <row r="41" spans="1:23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</row>
    <row r="42" spans="1:23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135"/>
    </row>
    <row r="43" spans="1:23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19"/>
    </row>
    <row r="44" spans="1:23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56"/>
    </row>
    <row r="45" spans="1:23">
      <c r="H45" s="57"/>
      <c r="I45" s="48"/>
      <c r="J45" s="57"/>
      <c r="K45" s="48"/>
      <c r="L45" s="48"/>
      <c r="M45" s="48"/>
      <c r="N45" s="57"/>
      <c r="O45" s="48"/>
      <c r="P45" s="57"/>
      <c r="Q45" s="48"/>
      <c r="R45" s="57"/>
      <c r="S45" s="48"/>
      <c r="T45" s="58"/>
    </row>
    <row r="46" spans="1:23">
      <c r="H46" s="57"/>
      <c r="I46" s="48"/>
      <c r="J46" s="57"/>
      <c r="K46" s="48"/>
      <c r="L46" s="48"/>
      <c r="M46" s="48"/>
      <c r="N46" s="57"/>
      <c r="O46" s="48"/>
      <c r="P46" s="57"/>
      <c r="Q46" s="48"/>
      <c r="R46" s="57"/>
      <c r="S46" s="48"/>
      <c r="T46" s="58"/>
    </row>
    <row r="47" spans="1:23">
      <c r="H47" s="65"/>
      <c r="I47" s="59"/>
      <c r="J47" s="65"/>
      <c r="K47" s="59"/>
      <c r="L47" s="59"/>
      <c r="M47" s="59"/>
      <c r="N47" s="65"/>
      <c r="O47" s="59"/>
      <c r="P47" s="65"/>
      <c r="Q47" s="59"/>
      <c r="R47" s="65"/>
      <c r="S47" s="59"/>
      <c r="T47" s="48"/>
    </row>
    <row r="48" spans="1:23">
      <c r="T48" s="48"/>
    </row>
    <row r="49" spans="20:20">
      <c r="T49" s="48"/>
    </row>
    <row r="50" spans="20:20">
      <c r="T50" s="48"/>
    </row>
    <row r="51" spans="20:20">
      <c r="T51" s="48"/>
    </row>
    <row r="52" spans="20:20">
      <c r="T52" s="48"/>
    </row>
    <row r="53" spans="20:20">
      <c r="T53" s="48"/>
    </row>
    <row r="54" spans="20:20">
      <c r="T54" s="63"/>
    </row>
    <row r="55" spans="20:20">
      <c r="T55" s="48"/>
    </row>
    <row r="56" spans="20:20">
      <c r="T56" s="59"/>
    </row>
    <row r="59" spans="20:20">
      <c r="T59" s="135"/>
    </row>
    <row r="60" spans="20:20">
      <c r="T60" s="19"/>
    </row>
    <row r="62" spans="20:20">
      <c r="T62" s="135"/>
    </row>
    <row r="63" spans="20:20">
      <c r="T63" s="19"/>
    </row>
  </sheetData>
  <mergeCells count="19">
    <mergeCell ref="A32:U32"/>
    <mergeCell ref="B33:D33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43" orientation="landscape" r:id="rId1"/>
  <headerFooter alignWithMargins="0">
    <oddFooter>&amp;C&amp;P/&amp;N&amp;R&amp;A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721F-750B-4042-B788-2C207954AD2D}">
  <sheetPr>
    <tabColor rgb="FF92D050"/>
  </sheetPr>
  <dimension ref="A1:Z56"/>
  <sheetViews>
    <sheetView view="pageBreakPreview" zoomScaleSheetLayoutView="100" workbookViewId="0">
      <selection activeCell="F11" sqref="F11"/>
    </sheetView>
  </sheetViews>
  <sheetFormatPr defaultColWidth="8.125" defaultRowHeight="24"/>
  <cols>
    <col min="1" max="1" width="4.625" style="2" customWidth="1"/>
    <col min="2" max="2" width="45.25" style="2" customWidth="1"/>
    <col min="3" max="4" width="7" style="2" customWidth="1"/>
    <col min="5" max="5" width="10.5" style="2" customWidth="1"/>
    <col min="6" max="6" width="12.375" style="2" customWidth="1"/>
    <col min="7" max="7" width="10.125" style="122" customWidth="1"/>
    <col min="8" max="8" width="6.375" style="66" customWidth="1"/>
    <col min="9" max="9" width="9" style="67" bestFit="1" customWidth="1"/>
    <col min="10" max="10" width="6.375" style="66" customWidth="1"/>
    <col min="11" max="13" width="6.375" style="67" customWidth="1"/>
    <col min="14" max="14" width="6.375" style="66" customWidth="1"/>
    <col min="15" max="15" width="6.375" style="67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5656000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29</v>
      </c>
      <c r="B9" s="137"/>
      <c r="C9" s="149"/>
      <c r="D9" s="149"/>
      <c r="E9" s="151"/>
      <c r="F9" s="151">
        <f>SUM(F10:F16)</f>
        <v>5656000</v>
      </c>
      <c r="G9" s="151">
        <f t="shared" ref="G9:Q9" si="1">SUM(G10:G16)</f>
        <v>0</v>
      </c>
      <c r="H9" s="151">
        <f t="shared" si="1"/>
        <v>0</v>
      </c>
      <c r="I9" s="151">
        <f>SUM(I10:I16)</f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H9+J9+L9+N9+P9</f>
        <v>0</v>
      </c>
      <c r="S9" s="96">
        <f>I9+K9+M9+O9+Q9</f>
        <v>0</v>
      </c>
      <c r="T9" s="138"/>
      <c r="U9" s="11"/>
    </row>
    <row r="10" spans="1:26">
      <c r="A10" s="23">
        <v>1</v>
      </c>
      <c r="B10" s="572" t="s">
        <v>184</v>
      </c>
      <c r="C10" s="23">
        <v>1</v>
      </c>
      <c r="D10" s="23" t="s">
        <v>53</v>
      </c>
      <c r="E10" s="235">
        <v>5656000</v>
      </c>
      <c r="F10" s="235">
        <f>E10*C10</f>
        <v>5656000</v>
      </c>
      <c r="G10" s="573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436"/>
      <c r="S10" s="436"/>
      <c r="T10" s="58"/>
      <c r="U10" s="11"/>
    </row>
    <row r="11" spans="1:26">
      <c r="A11" s="237"/>
      <c r="B11" s="238"/>
      <c r="C11" s="237"/>
      <c r="D11" s="237"/>
      <c r="E11" s="239"/>
      <c r="F11" s="239"/>
      <c r="G11" s="250"/>
      <c r="H11" s="192"/>
      <c r="I11" s="193"/>
      <c r="J11" s="192"/>
      <c r="K11" s="190"/>
      <c r="L11" s="190"/>
      <c r="M11" s="190"/>
      <c r="N11" s="192"/>
      <c r="O11" s="190"/>
      <c r="P11" s="192"/>
      <c r="Q11" s="190"/>
      <c r="R11" s="205"/>
      <c r="S11" s="205"/>
      <c r="T11" s="229"/>
      <c r="U11" s="11"/>
    </row>
    <row r="12" spans="1:26">
      <c r="A12" s="24"/>
      <c r="B12" s="103"/>
      <c r="C12" s="188"/>
      <c r="D12" s="188"/>
      <c r="E12" s="189"/>
      <c r="F12" s="101"/>
      <c r="G12" s="56"/>
      <c r="H12" s="57"/>
      <c r="I12" s="694"/>
      <c r="J12" s="57"/>
      <c r="K12" s="48"/>
      <c r="L12" s="48"/>
      <c r="M12" s="48"/>
      <c r="N12" s="57"/>
      <c r="O12" s="48"/>
      <c r="P12" s="57"/>
      <c r="Q12" s="48"/>
      <c r="R12" s="205"/>
      <c r="S12" s="205"/>
      <c r="T12" s="48"/>
      <c r="U12" s="11"/>
    </row>
    <row r="13" spans="1:26">
      <c r="A13" s="188"/>
      <c r="B13" s="104"/>
      <c r="C13" s="102"/>
      <c r="D13" s="102"/>
      <c r="E13" s="687"/>
      <c r="F13" s="161"/>
      <c r="G13" s="106"/>
      <c r="H13" s="57"/>
      <c r="I13" s="695"/>
      <c r="J13" s="57"/>
      <c r="K13" s="695"/>
      <c r="L13" s="48"/>
      <c r="M13" s="48"/>
      <c r="N13" s="57"/>
      <c r="O13" s="48"/>
      <c r="P13" s="57"/>
      <c r="Q13" s="48"/>
      <c r="R13" s="205"/>
      <c r="S13" s="205"/>
      <c r="T13" s="48"/>
      <c r="U13" s="11"/>
    </row>
    <row r="14" spans="1:26" s="240" customFormat="1">
      <c r="A14" s="24"/>
      <c r="B14" s="236"/>
      <c r="C14" s="188"/>
      <c r="D14" s="188"/>
      <c r="E14" s="189"/>
      <c r="F14" s="189"/>
      <c r="G14" s="5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205"/>
      <c r="S14" s="205"/>
      <c r="T14" s="48"/>
      <c r="U14" s="11"/>
    </row>
    <row r="15" spans="1:26">
      <c r="A15" s="188"/>
      <c r="B15" s="236"/>
      <c r="C15" s="188"/>
      <c r="D15" s="188"/>
      <c r="E15" s="189"/>
      <c r="F15" s="189"/>
      <c r="G15" s="5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05"/>
      <c r="S15" s="205"/>
      <c r="T15" s="48"/>
      <c r="U15" s="11"/>
    </row>
    <row r="16" spans="1:26" s="240" customFormat="1">
      <c r="A16" s="13"/>
      <c r="B16" s="575"/>
      <c r="C16" s="574"/>
      <c r="D16" s="574"/>
      <c r="E16" s="576"/>
      <c r="F16" s="576"/>
      <c r="G16" s="133"/>
      <c r="H16" s="51"/>
      <c r="I16" s="52"/>
      <c r="J16" s="51"/>
      <c r="K16" s="52"/>
      <c r="L16" s="52"/>
      <c r="M16" s="52"/>
      <c r="N16" s="51"/>
      <c r="O16" s="52"/>
      <c r="P16" s="51"/>
      <c r="Q16" s="52"/>
      <c r="R16" s="696"/>
      <c r="S16" s="696"/>
      <c r="T16" s="577"/>
      <c r="U16" s="11"/>
    </row>
    <row r="17" spans="1:23">
      <c r="I17" s="53"/>
      <c r="K17" s="53"/>
      <c r="L17" s="53"/>
      <c r="M17" s="53"/>
      <c r="O17" s="53"/>
      <c r="Q17" s="53"/>
      <c r="S17" s="53"/>
    </row>
    <row r="18" spans="1:23" s="14" customFormat="1" ht="20.100000000000001" customHeight="1">
      <c r="A18" s="732" t="s">
        <v>9</v>
      </c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135"/>
      <c r="W18" s="135"/>
    </row>
    <row r="19" spans="1:23" s="14" customFormat="1" ht="20.100000000000001" customHeight="1">
      <c r="A19" s="15" t="s">
        <v>10</v>
      </c>
      <c r="B19" s="744" t="s">
        <v>11</v>
      </c>
      <c r="C19" s="744"/>
      <c r="D19" s="744"/>
      <c r="E19" s="16"/>
      <c r="F19" s="16"/>
      <c r="G19" s="135"/>
      <c r="H19" s="16"/>
      <c r="I19" s="135"/>
      <c r="J19" s="16"/>
      <c r="K19" s="135"/>
      <c r="L19" s="135"/>
      <c r="M19" s="135"/>
      <c r="N19" s="16"/>
      <c r="O19" s="135"/>
      <c r="P19" s="16"/>
      <c r="Q19" s="135"/>
      <c r="R19" s="16"/>
      <c r="S19" s="135"/>
      <c r="T19" s="135"/>
      <c r="U19" s="135"/>
      <c r="V19" s="135"/>
      <c r="W19" s="135"/>
    </row>
    <row r="20" spans="1:23" s="17" customFormat="1" ht="21.75">
      <c r="B20" s="17" t="s">
        <v>12</v>
      </c>
      <c r="G20" s="18"/>
      <c r="H20" s="16"/>
      <c r="I20" s="19"/>
      <c r="J20" s="16"/>
      <c r="K20" s="19"/>
      <c r="L20" s="19"/>
      <c r="M20" s="19"/>
      <c r="N20" s="16"/>
      <c r="O20" s="19"/>
      <c r="P20" s="16"/>
      <c r="Q20" s="19"/>
      <c r="R20" s="16"/>
      <c r="S20" s="19"/>
      <c r="T20" s="19"/>
    </row>
    <row r="21" spans="1:23"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26"/>
    </row>
    <row r="22" spans="1:23">
      <c r="H22" s="54"/>
      <c r="I22" s="55"/>
      <c r="J22" s="54"/>
      <c r="K22" s="55"/>
      <c r="L22" s="55"/>
      <c r="M22" s="55"/>
      <c r="N22" s="54"/>
      <c r="O22" s="55"/>
      <c r="P22" s="54"/>
      <c r="Q22" s="55"/>
      <c r="R22" s="54"/>
      <c r="S22" s="55"/>
      <c r="T22" s="62"/>
    </row>
    <row r="23" spans="1:23">
      <c r="H23" s="51"/>
      <c r="I23" s="52"/>
      <c r="J23" s="51"/>
      <c r="K23" s="52"/>
      <c r="L23" s="52"/>
      <c r="M23" s="52"/>
      <c r="N23" s="51"/>
      <c r="O23" s="52"/>
      <c r="P23" s="51"/>
      <c r="Q23" s="52"/>
      <c r="R23" s="51"/>
      <c r="S23" s="52"/>
      <c r="T23" s="49"/>
    </row>
    <row r="24" spans="1:23">
      <c r="H24" s="54"/>
      <c r="I24" s="55"/>
      <c r="J24" s="54"/>
      <c r="K24" s="55"/>
      <c r="L24" s="55"/>
      <c r="M24" s="55"/>
      <c r="N24" s="54"/>
      <c r="O24" s="55"/>
      <c r="P24" s="54"/>
      <c r="Q24" s="55"/>
      <c r="R24" s="54"/>
      <c r="S24" s="55"/>
      <c r="T24" s="19"/>
    </row>
    <row r="25" spans="1:23">
      <c r="H25" s="57"/>
      <c r="I25" s="48"/>
      <c r="J25" s="57"/>
      <c r="K25" s="48"/>
      <c r="L25" s="48"/>
      <c r="M25" s="48"/>
      <c r="N25" s="57"/>
      <c r="O25" s="48"/>
      <c r="P25" s="57"/>
      <c r="Q25" s="48"/>
      <c r="R25" s="57"/>
      <c r="S25" s="48"/>
    </row>
    <row r="26" spans="1:23">
      <c r="H26" s="57"/>
      <c r="I26" s="48"/>
      <c r="J26" s="57"/>
      <c r="K26" s="48"/>
      <c r="L26" s="48"/>
      <c r="M26" s="48"/>
      <c r="N26" s="57"/>
      <c r="O26" s="48"/>
      <c r="P26" s="57"/>
      <c r="Q26" s="48"/>
      <c r="R26" s="57"/>
      <c r="S26" s="48"/>
      <c r="T26" s="135"/>
    </row>
    <row r="27" spans="1:23">
      <c r="H27" s="57"/>
      <c r="I27" s="48"/>
      <c r="J27" s="57"/>
      <c r="K27" s="48"/>
      <c r="L27" s="48"/>
      <c r="M27" s="48"/>
      <c r="N27" s="57"/>
      <c r="O27" s="48"/>
      <c r="P27" s="57"/>
      <c r="Q27" s="48"/>
      <c r="R27" s="57"/>
      <c r="S27" s="48"/>
      <c r="T27" s="19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5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58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48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26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162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50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135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19"/>
    </row>
    <row r="37" spans="8:20">
      <c r="H37" s="65"/>
      <c r="I37" s="59"/>
      <c r="J37" s="65"/>
      <c r="K37" s="59"/>
      <c r="L37" s="59"/>
      <c r="M37" s="59"/>
      <c r="N37" s="65"/>
      <c r="O37" s="59"/>
      <c r="P37" s="65"/>
      <c r="Q37" s="59"/>
      <c r="R37" s="65"/>
      <c r="S37" s="59"/>
      <c r="T37" s="56"/>
    </row>
    <row r="38" spans="8:20">
      <c r="T38" s="58"/>
    </row>
    <row r="39" spans="8:20">
      <c r="T39" s="58"/>
    </row>
    <row r="40" spans="8:20">
      <c r="T40" s="48"/>
    </row>
    <row r="41" spans="8:20">
      <c r="T41" s="48"/>
    </row>
    <row r="42" spans="8:20">
      <c r="T42" s="48"/>
    </row>
    <row r="43" spans="8:20">
      <c r="T43" s="48"/>
    </row>
    <row r="44" spans="8:20">
      <c r="T44" s="48"/>
    </row>
    <row r="45" spans="8:20">
      <c r="T45" s="48"/>
    </row>
    <row r="46" spans="8:20">
      <c r="T46" s="48"/>
    </row>
    <row r="47" spans="8:20">
      <c r="T47" s="63"/>
    </row>
    <row r="48" spans="8:20">
      <c r="T48" s="48"/>
    </row>
    <row r="49" spans="20:20">
      <c r="T49" s="59"/>
    </row>
    <row r="52" spans="20:20">
      <c r="T52" s="135"/>
    </row>
    <row r="53" spans="20:20">
      <c r="T53" s="19"/>
    </row>
    <row r="55" spans="20:20">
      <c r="T55" s="135"/>
    </row>
    <row r="56" spans="20:20">
      <c r="T56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18:U18"/>
    <mergeCell ref="B19:D19"/>
    <mergeCell ref="G5:G6"/>
    <mergeCell ref="H5:I5"/>
    <mergeCell ref="J5:K5"/>
    <mergeCell ref="L5:M5"/>
    <mergeCell ref="N5:O5"/>
    <mergeCell ref="P5:Q5"/>
    <mergeCell ref="T4:T6"/>
  </mergeCells>
  <phoneticPr fontId="38" type="noConversion"/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B7A0-0083-47A1-B43D-CB998DA5909F}">
  <sheetPr>
    <tabColor rgb="FF92D050"/>
  </sheetPr>
  <dimension ref="A1:Z67"/>
  <sheetViews>
    <sheetView view="pageBreakPreview" topLeftCell="A6" zoomScaleSheetLayoutView="100" workbookViewId="0">
      <selection activeCell="K15" sqref="K15"/>
    </sheetView>
  </sheetViews>
  <sheetFormatPr defaultColWidth="8.125" defaultRowHeight="24"/>
  <cols>
    <col min="1" max="1" width="4.625" style="2" customWidth="1"/>
    <col min="2" max="2" width="41.375" style="2" customWidth="1"/>
    <col min="3" max="4" width="7" style="2" customWidth="1"/>
    <col min="5" max="5" width="12.5" style="2" customWidth="1"/>
    <col min="6" max="6" width="13" style="2" customWidth="1"/>
    <col min="7" max="7" width="10.625" style="122" customWidth="1"/>
    <col min="8" max="8" width="6.375" style="66" customWidth="1"/>
    <col min="9" max="9" width="10" style="67" customWidth="1"/>
    <col min="10" max="10" width="6.375" style="66" customWidth="1"/>
    <col min="11" max="11" width="10.125" style="67" customWidth="1"/>
    <col min="12" max="12" width="6.375" style="67" customWidth="1"/>
    <col min="13" max="13" width="10.5" style="67" customWidth="1"/>
    <col min="14" max="14" width="6.375" style="66" customWidth="1"/>
    <col min="15" max="15" width="10.375" style="67" customWidth="1"/>
    <col min="16" max="16" width="6.375" style="66" customWidth="1"/>
    <col min="17" max="17" width="10" style="67" customWidth="1"/>
    <col min="18" max="18" width="6.375" style="66" customWidth="1"/>
    <col min="19" max="19" width="10.5" style="67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F9+F18</f>
        <v>29962600</v>
      </c>
      <c r="G7" s="146">
        <f t="shared" ref="G7:S7" si="0">G9+G18</f>
        <v>11987300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209"/>
      <c r="S8" s="209"/>
      <c r="T8" s="45"/>
      <c r="X8" s="47"/>
    </row>
    <row r="9" spans="1:26" s="1" customFormat="1">
      <c r="A9" s="136" t="s">
        <v>44</v>
      </c>
      <c r="B9" s="137"/>
      <c r="C9" s="149"/>
      <c r="D9" s="149"/>
      <c r="E9" s="150"/>
      <c r="F9" s="151">
        <f t="shared" ref="F9:Q9" si="1">SUM(F10:F22)</f>
        <v>25462600</v>
      </c>
      <c r="G9" s="152">
        <f t="shared" si="1"/>
        <v>11987300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H9+J9+L9+N9+P9</f>
        <v>0</v>
      </c>
      <c r="S9" s="96">
        <f>I9+K9+M9+O9+Q9</f>
        <v>0</v>
      </c>
      <c r="T9" s="138"/>
      <c r="U9" s="11"/>
    </row>
    <row r="10" spans="1:26" ht="48">
      <c r="A10" s="168">
        <v>1</v>
      </c>
      <c r="B10" s="286" t="s">
        <v>105</v>
      </c>
      <c r="C10" s="168">
        <v>1</v>
      </c>
      <c r="D10" s="168" t="s">
        <v>53</v>
      </c>
      <c r="E10" s="264">
        <v>1987300</v>
      </c>
      <c r="F10" s="264">
        <f>E10*C10</f>
        <v>1987300</v>
      </c>
      <c r="G10" s="582">
        <f>F10</f>
        <v>1987300</v>
      </c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114"/>
      <c r="U10" s="11"/>
    </row>
    <row r="11" spans="1:26" ht="48">
      <c r="A11" s="24">
        <v>2</v>
      </c>
      <c r="B11" s="112" t="s">
        <v>106</v>
      </c>
      <c r="C11" s="24">
        <v>1</v>
      </c>
      <c r="D11" s="24" t="s">
        <v>53</v>
      </c>
      <c r="E11" s="101">
        <v>10000000</v>
      </c>
      <c r="F11" s="101">
        <f t="shared" ref="F11:F20" si="2">E11*C11</f>
        <v>10000000</v>
      </c>
      <c r="G11" s="56">
        <f t="shared" ref="G11:G22" si="3">F11</f>
        <v>10000000</v>
      </c>
      <c r="H11" s="26"/>
      <c r="I11" s="109"/>
      <c r="J11" s="26"/>
      <c r="K11" s="109"/>
      <c r="L11" s="109"/>
      <c r="M11" s="109"/>
      <c r="N11" s="26"/>
      <c r="O11" s="109"/>
      <c r="P11" s="26"/>
      <c r="Q11" s="109"/>
      <c r="R11" s="26"/>
      <c r="S11" s="26"/>
      <c r="T11" s="28"/>
      <c r="U11" s="11"/>
    </row>
    <row r="12" spans="1:26">
      <c r="A12" s="24">
        <v>3</v>
      </c>
      <c r="B12" s="112" t="s">
        <v>185</v>
      </c>
      <c r="C12" s="24">
        <v>1</v>
      </c>
      <c r="D12" s="24" t="s">
        <v>53</v>
      </c>
      <c r="E12" s="101">
        <v>1975300</v>
      </c>
      <c r="F12" s="101">
        <f t="shared" si="2"/>
        <v>1975300</v>
      </c>
      <c r="G12" s="56"/>
      <c r="H12" s="124"/>
      <c r="I12" s="109"/>
      <c r="J12" s="124"/>
      <c r="K12" s="125"/>
      <c r="L12" s="125"/>
      <c r="M12" s="125"/>
      <c r="N12" s="124"/>
      <c r="O12" s="125"/>
      <c r="P12" s="124"/>
      <c r="Q12" s="125"/>
      <c r="R12" s="26"/>
      <c r="S12" s="26"/>
      <c r="T12" s="48"/>
      <c r="U12" s="11"/>
    </row>
    <row r="13" spans="1:26" s="580" customFormat="1" ht="72">
      <c r="A13" s="24">
        <v>4</v>
      </c>
      <c r="B13" s="714" t="s">
        <v>186</v>
      </c>
      <c r="C13" s="116">
        <v>1</v>
      </c>
      <c r="D13" s="116" t="s">
        <v>53</v>
      </c>
      <c r="E13" s="597">
        <v>2500000</v>
      </c>
      <c r="F13" s="101">
        <f t="shared" si="2"/>
        <v>2500000</v>
      </c>
      <c r="G13" s="56"/>
      <c r="H13" s="585"/>
      <c r="I13" s="588"/>
      <c r="J13" s="398"/>
      <c r="K13" s="585"/>
      <c r="L13" s="589"/>
      <c r="M13" s="589"/>
      <c r="N13" s="589"/>
      <c r="O13" s="589"/>
      <c r="P13" s="589"/>
      <c r="Q13" s="589"/>
      <c r="R13" s="398"/>
      <c r="S13" s="585"/>
      <c r="T13" s="558"/>
    </row>
    <row r="14" spans="1:26" s="580" customFormat="1">
      <c r="A14" s="24">
        <v>5</v>
      </c>
      <c r="B14" s="587"/>
      <c r="C14" s="116"/>
      <c r="D14" s="116"/>
      <c r="E14" s="597"/>
      <c r="F14" s="101">
        <f t="shared" si="2"/>
        <v>0</v>
      </c>
      <c r="G14" s="56">
        <f t="shared" si="3"/>
        <v>0</v>
      </c>
      <c r="H14" s="585"/>
      <c r="I14" s="588"/>
      <c r="J14" s="398"/>
      <c r="K14" s="585"/>
      <c r="L14" s="589"/>
      <c r="M14" s="589"/>
      <c r="N14" s="589"/>
      <c r="O14" s="589"/>
      <c r="P14" s="589"/>
      <c r="Q14" s="589"/>
      <c r="R14" s="398"/>
      <c r="S14" s="585"/>
      <c r="T14" s="558"/>
    </row>
    <row r="15" spans="1:26" s="580" customFormat="1">
      <c r="A15" s="24">
        <v>6</v>
      </c>
      <c r="B15" s="587"/>
      <c r="C15" s="116"/>
      <c r="D15" s="116"/>
      <c r="E15" s="597"/>
      <c r="F15" s="101">
        <f t="shared" si="2"/>
        <v>0</v>
      </c>
      <c r="G15" s="56">
        <f t="shared" si="3"/>
        <v>0</v>
      </c>
      <c r="H15" s="585"/>
      <c r="I15" s="588"/>
      <c r="J15" s="588"/>
      <c r="K15" s="588"/>
      <c r="L15" s="398"/>
      <c r="M15" s="398"/>
      <c r="N15" s="589"/>
      <c r="O15" s="589"/>
      <c r="P15" s="589"/>
      <c r="Q15" s="589"/>
      <c r="R15" s="398"/>
      <c r="S15" s="585"/>
      <c r="T15" s="558"/>
    </row>
    <row r="16" spans="1:26" s="580" customFormat="1">
      <c r="A16" s="24">
        <v>7</v>
      </c>
      <c r="B16" s="555"/>
      <c r="C16" s="116"/>
      <c r="D16" s="116"/>
      <c r="E16" s="597"/>
      <c r="F16" s="101">
        <f t="shared" si="2"/>
        <v>0</v>
      </c>
      <c r="G16" s="56">
        <f t="shared" si="3"/>
        <v>0</v>
      </c>
      <c r="H16" s="398"/>
      <c r="I16" s="589"/>
      <c r="J16" s="589"/>
      <c r="K16" s="589"/>
      <c r="L16" s="590"/>
      <c r="M16" s="590"/>
      <c r="N16" s="589"/>
      <c r="O16" s="589"/>
      <c r="P16" s="589"/>
      <c r="Q16" s="589"/>
      <c r="R16" s="398"/>
      <c r="S16" s="585"/>
      <c r="T16" s="558"/>
    </row>
    <row r="17" spans="1:24" s="580" customFormat="1" ht="27.75" customHeight="1">
      <c r="A17" s="24">
        <v>8</v>
      </c>
      <c r="B17" s="555"/>
      <c r="C17" s="116"/>
      <c r="D17" s="116"/>
      <c r="E17" s="597"/>
      <c r="F17" s="101">
        <f t="shared" si="2"/>
        <v>0</v>
      </c>
      <c r="G17" s="56">
        <f t="shared" si="3"/>
        <v>0</v>
      </c>
      <c r="H17" s="398"/>
      <c r="I17" s="589"/>
      <c r="J17" s="589"/>
      <c r="K17" s="589"/>
      <c r="L17" s="589"/>
      <c r="M17" s="589"/>
      <c r="N17" s="590"/>
      <c r="O17" s="590"/>
      <c r="P17" s="589"/>
      <c r="Q17" s="589"/>
      <c r="R17" s="398"/>
      <c r="S17" s="585"/>
      <c r="T17" s="558"/>
    </row>
    <row r="18" spans="1:24" s="9" customFormat="1">
      <c r="A18" s="7" t="s">
        <v>43</v>
      </c>
      <c r="B18" s="8"/>
      <c r="C18" s="86"/>
      <c r="D18" s="86"/>
      <c r="E18" s="87"/>
      <c r="F18" s="88">
        <f>SUM(F19:F23)</f>
        <v>4500000</v>
      </c>
      <c r="G18" s="88">
        <f t="shared" ref="G18:S18" si="4">SUM(G19:G23)</f>
        <v>0</v>
      </c>
      <c r="H18" s="88">
        <f t="shared" si="4"/>
        <v>0</v>
      </c>
      <c r="I18" s="88">
        <f t="shared" si="4"/>
        <v>0</v>
      </c>
      <c r="J18" s="88">
        <f t="shared" si="4"/>
        <v>0</v>
      </c>
      <c r="K18" s="88">
        <f t="shared" si="4"/>
        <v>0</v>
      </c>
      <c r="L18" s="88">
        <f t="shared" si="4"/>
        <v>0</v>
      </c>
      <c r="M18" s="88">
        <f t="shared" si="4"/>
        <v>0</v>
      </c>
      <c r="N18" s="88">
        <f t="shared" si="4"/>
        <v>0</v>
      </c>
      <c r="O18" s="88">
        <f t="shared" si="4"/>
        <v>0</v>
      </c>
      <c r="P18" s="88">
        <f t="shared" si="4"/>
        <v>0</v>
      </c>
      <c r="Q18" s="88">
        <f t="shared" si="4"/>
        <v>0</v>
      </c>
      <c r="R18" s="88">
        <f t="shared" si="4"/>
        <v>0</v>
      </c>
      <c r="S18" s="88">
        <f t="shared" si="4"/>
        <v>0</v>
      </c>
      <c r="T18" s="45"/>
      <c r="U18" s="530"/>
      <c r="X18" s="47"/>
    </row>
    <row r="19" spans="1:24" s="580" customFormat="1" ht="48">
      <c r="A19" s="24">
        <v>1</v>
      </c>
      <c r="B19" s="718" t="s">
        <v>283</v>
      </c>
      <c r="C19" s="598">
        <v>1</v>
      </c>
      <c r="D19" s="598" t="s">
        <v>53</v>
      </c>
      <c r="E19" s="599">
        <v>4500000</v>
      </c>
      <c r="F19" s="101">
        <f>E19*C19</f>
        <v>4500000</v>
      </c>
      <c r="G19" s="56"/>
      <c r="H19" s="591"/>
      <c r="I19" s="592"/>
      <c r="J19" s="592"/>
      <c r="K19" s="592"/>
      <c r="L19" s="592"/>
      <c r="M19" s="592"/>
      <c r="N19" s="592"/>
      <c r="O19" s="592"/>
      <c r="P19" s="593"/>
      <c r="Q19" s="593"/>
      <c r="R19" s="591"/>
      <c r="S19" s="594"/>
      <c r="T19" s="595"/>
    </row>
    <row r="20" spans="1:24">
      <c r="A20" s="24"/>
      <c r="B20" s="112"/>
      <c r="C20" s="24"/>
      <c r="D20" s="24"/>
      <c r="E20" s="101"/>
      <c r="F20" s="101">
        <f t="shared" si="2"/>
        <v>0</v>
      </c>
      <c r="G20" s="56">
        <f t="shared" si="3"/>
        <v>0</v>
      </c>
      <c r="H20" s="26"/>
      <c r="I20" s="109"/>
      <c r="J20" s="26"/>
      <c r="K20" s="109"/>
      <c r="L20" s="109"/>
      <c r="M20" s="109"/>
      <c r="N20" s="26"/>
      <c r="O20" s="109"/>
      <c r="P20" s="26"/>
      <c r="Q20" s="109"/>
      <c r="R20" s="26"/>
      <c r="S20" s="26"/>
      <c r="T20" s="58"/>
      <c r="U20" s="11"/>
    </row>
    <row r="21" spans="1:24">
      <c r="A21" s="225"/>
      <c r="B21" s="112"/>
      <c r="C21" s="24"/>
      <c r="D21" s="24"/>
      <c r="E21" s="101"/>
      <c r="F21" s="101">
        <f t="shared" ref="F21:F22" si="5">E21*C21</f>
        <v>0</v>
      </c>
      <c r="G21" s="56">
        <f t="shared" si="3"/>
        <v>0</v>
      </c>
      <c r="H21" s="124"/>
      <c r="I21" s="109"/>
      <c r="J21" s="124"/>
      <c r="K21" s="125"/>
      <c r="L21" s="125"/>
      <c r="M21" s="125"/>
      <c r="N21" s="124"/>
      <c r="O21" s="125"/>
      <c r="P21" s="124"/>
      <c r="Q21" s="125"/>
      <c r="R21" s="26"/>
      <c r="S21" s="26"/>
      <c r="T21" s="48"/>
      <c r="U21" s="11"/>
    </row>
    <row r="22" spans="1:24">
      <c r="A22" s="13"/>
      <c r="B22" s="131"/>
      <c r="C22" s="13"/>
      <c r="D22" s="13"/>
      <c r="E22" s="132"/>
      <c r="F22" s="433">
        <f t="shared" si="5"/>
        <v>0</v>
      </c>
      <c r="G22" s="133">
        <f t="shared" si="3"/>
        <v>0</v>
      </c>
      <c r="H22" s="162"/>
      <c r="I22" s="596"/>
      <c r="J22" s="162"/>
      <c r="K22" s="596"/>
      <c r="L22" s="596"/>
      <c r="M22" s="596"/>
      <c r="N22" s="162"/>
      <c r="O22" s="596"/>
      <c r="P22" s="162"/>
      <c r="Q22" s="596"/>
      <c r="R22" s="162"/>
      <c r="S22" s="162"/>
      <c r="T22" s="52"/>
      <c r="U22" s="11"/>
    </row>
    <row r="23" spans="1:24" s="12" customFormat="1">
      <c r="G23" s="134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7"/>
    </row>
    <row r="24" spans="1:24" s="14" customFormat="1" ht="20.100000000000001" customHeight="1">
      <c r="A24" s="732" t="s">
        <v>9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135"/>
      <c r="W24" s="135"/>
    </row>
    <row r="25" spans="1:24" s="14" customFormat="1" ht="20.100000000000001" customHeight="1">
      <c r="A25" s="15" t="s">
        <v>10</v>
      </c>
      <c r="B25" s="744" t="s">
        <v>11</v>
      </c>
      <c r="C25" s="744"/>
      <c r="D25" s="744"/>
      <c r="E25" s="16"/>
      <c r="F25" s="16"/>
      <c r="G25" s="135"/>
      <c r="H25" s="16"/>
      <c r="I25" s="135"/>
      <c r="J25" s="16"/>
      <c r="K25" s="135"/>
      <c r="L25" s="135"/>
      <c r="M25" s="135"/>
      <c r="N25" s="16"/>
      <c r="O25" s="135"/>
      <c r="P25" s="16"/>
      <c r="Q25" s="135"/>
      <c r="R25" s="16"/>
      <c r="S25" s="135"/>
      <c r="T25" s="135"/>
      <c r="U25" s="135"/>
      <c r="V25" s="135"/>
      <c r="W25" s="135"/>
    </row>
    <row r="26" spans="1:24" s="17" customFormat="1" ht="21.75">
      <c r="B26" s="17" t="s">
        <v>12</v>
      </c>
      <c r="G26" s="18"/>
      <c r="H26" s="16"/>
      <c r="I26" s="19"/>
      <c r="J26" s="16"/>
      <c r="K26" s="19"/>
      <c r="L26" s="19"/>
      <c r="M26" s="19"/>
      <c r="N26" s="16"/>
      <c r="O26" s="19"/>
      <c r="P26" s="16"/>
      <c r="Q26" s="19"/>
      <c r="R26" s="16"/>
      <c r="S26" s="19"/>
      <c r="T26" s="19"/>
    </row>
    <row r="27" spans="1:24">
      <c r="H27" s="51"/>
      <c r="I27" s="52"/>
      <c r="J27" s="51"/>
      <c r="K27" s="52"/>
      <c r="L27" s="52"/>
      <c r="M27" s="52"/>
      <c r="N27" s="51"/>
      <c r="O27" s="52"/>
      <c r="P27" s="51"/>
      <c r="Q27" s="52"/>
      <c r="R27" s="51"/>
      <c r="S27" s="52"/>
      <c r="T27" s="577"/>
    </row>
    <row r="28" spans="1:24">
      <c r="H28" s="228"/>
      <c r="I28" s="583"/>
      <c r="J28" s="228"/>
      <c r="K28" s="583"/>
      <c r="L28" s="583"/>
      <c r="M28" s="583"/>
      <c r="N28" s="228"/>
      <c r="O28" s="583"/>
      <c r="P28" s="228"/>
      <c r="Q28" s="583"/>
      <c r="R28" s="228"/>
      <c r="S28" s="583"/>
    </row>
    <row r="29" spans="1:24"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61"/>
    </row>
    <row r="30" spans="1:24">
      <c r="H30" s="54"/>
      <c r="I30" s="55"/>
      <c r="J30" s="54"/>
      <c r="K30" s="55"/>
      <c r="L30" s="55"/>
      <c r="M30" s="55"/>
      <c r="N30" s="54"/>
      <c r="O30" s="55"/>
      <c r="P30" s="54"/>
      <c r="Q30" s="55"/>
      <c r="R30" s="54"/>
      <c r="S30" s="55"/>
      <c r="T30" s="135"/>
    </row>
    <row r="31" spans="1:24">
      <c r="H31" s="51"/>
      <c r="I31" s="52"/>
      <c r="J31" s="51"/>
      <c r="K31" s="52"/>
      <c r="L31" s="52"/>
      <c r="M31" s="52"/>
      <c r="N31" s="51"/>
      <c r="O31" s="52"/>
      <c r="P31" s="51"/>
      <c r="Q31" s="52"/>
      <c r="R31" s="51"/>
      <c r="S31" s="52"/>
      <c r="T31" s="19"/>
    </row>
    <row r="32" spans="1:24">
      <c r="H32" s="54"/>
      <c r="I32" s="55"/>
      <c r="J32" s="54"/>
      <c r="K32" s="55"/>
      <c r="L32" s="55"/>
      <c r="M32" s="55"/>
      <c r="N32" s="54"/>
      <c r="O32" s="55"/>
      <c r="P32" s="54"/>
      <c r="Q32" s="55"/>
      <c r="R32" s="54"/>
      <c r="S32" s="55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62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9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19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135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19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58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58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48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26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162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50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</row>
    <row r="46" spans="8:20">
      <c r="T46" s="135"/>
    </row>
    <row r="47" spans="8:20">
      <c r="T47" s="19"/>
    </row>
    <row r="48" spans="8:20">
      <c r="T48" s="56"/>
    </row>
    <row r="49" spans="20:20">
      <c r="T49" s="58"/>
    </row>
    <row r="50" spans="20:20">
      <c r="T50" s="58"/>
    </row>
    <row r="51" spans="20:20">
      <c r="T51" s="48"/>
    </row>
    <row r="52" spans="20:20">
      <c r="T52" s="48"/>
    </row>
    <row r="53" spans="20:20">
      <c r="T53" s="48"/>
    </row>
    <row r="54" spans="20:20">
      <c r="T54" s="48"/>
    </row>
    <row r="55" spans="20:20">
      <c r="T55" s="48"/>
    </row>
    <row r="56" spans="20:20">
      <c r="T56" s="48"/>
    </row>
    <row r="57" spans="20:20">
      <c r="T57" s="48"/>
    </row>
    <row r="58" spans="20:20">
      <c r="T58" s="63"/>
    </row>
    <row r="59" spans="20:20">
      <c r="T59" s="48"/>
    </row>
    <row r="60" spans="20:20">
      <c r="T60" s="59"/>
    </row>
    <row r="63" spans="20:20">
      <c r="T63" s="135"/>
    </row>
    <row r="64" spans="20:20">
      <c r="T64" s="19"/>
    </row>
    <row r="66" spans="20:20">
      <c r="T66" s="135"/>
    </row>
    <row r="67" spans="20:20">
      <c r="T67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4:U24"/>
    <mergeCell ref="B25:D25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6" orientation="landscape" r:id="rId1"/>
  <headerFooter alignWithMargins="0">
    <oddFooter>&amp;C&amp;P/&amp;N&amp;R&amp;A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74FE-9318-4EE5-ADDC-95663EC2C9F8}">
  <sheetPr>
    <tabColor rgb="FF92D050"/>
  </sheetPr>
  <dimension ref="A1:Z48"/>
  <sheetViews>
    <sheetView view="pageBreakPreview" topLeftCell="A3" zoomScale="90" zoomScaleSheetLayoutView="90" workbookViewId="0">
      <selection activeCell="D20" sqref="D20"/>
    </sheetView>
  </sheetViews>
  <sheetFormatPr defaultColWidth="8.125" defaultRowHeight="24"/>
  <cols>
    <col min="1" max="1" width="4.625" style="2" customWidth="1"/>
    <col min="2" max="2" width="54.375" style="2" customWidth="1"/>
    <col min="3" max="3" width="5.5" style="2" customWidth="1"/>
    <col min="4" max="4" width="7" style="2" customWidth="1"/>
    <col min="5" max="5" width="10" style="2" customWidth="1"/>
    <col min="6" max="6" width="11.75" style="2" customWidth="1"/>
    <col min="7" max="7" width="9.875" style="122" customWidth="1"/>
    <col min="8" max="8" width="6.375" style="66" customWidth="1"/>
    <col min="9" max="9" width="10" style="67" customWidth="1"/>
    <col min="10" max="10" width="6.375" style="66" customWidth="1"/>
    <col min="11" max="11" width="10.5" style="67" customWidth="1"/>
    <col min="12" max="12" width="6.125" style="67" customWidth="1"/>
    <col min="13" max="13" width="10" style="67" customWidth="1"/>
    <col min="14" max="14" width="6.375" style="66" customWidth="1"/>
    <col min="15" max="15" width="10.75" style="67" customWidth="1"/>
    <col min="16" max="16" width="6.375" style="66" customWidth="1"/>
    <col min="17" max="17" width="6.375" style="67" customWidth="1"/>
    <col min="18" max="18" width="6.375" style="66" customWidth="1"/>
    <col min="19" max="19" width="9.75" style="67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6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16624000</v>
      </c>
      <c r="G7" s="146">
        <f t="shared" ref="G7:Q7" si="0">G9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</f>
        <v>0</v>
      </c>
      <c r="S7" s="41">
        <f>I7+K7+M7+O7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605" customFormat="1">
      <c r="A9" s="600" t="s">
        <v>35</v>
      </c>
      <c r="B9" s="601"/>
      <c r="C9" s="602"/>
      <c r="D9" s="602"/>
      <c r="E9" s="603"/>
      <c r="F9" s="603">
        <f>SUM(F10:F31)</f>
        <v>16624000</v>
      </c>
      <c r="G9" s="604">
        <f>SUM(G10:G29)</f>
        <v>0</v>
      </c>
      <c r="H9" s="603">
        <f t="shared" ref="H9:Q9" si="1">SUM(H10:H29)</f>
        <v>0</v>
      </c>
      <c r="I9" s="603">
        <f t="shared" si="1"/>
        <v>0</v>
      </c>
      <c r="J9" s="603">
        <f t="shared" si="1"/>
        <v>0</v>
      </c>
      <c r="K9" s="603">
        <f t="shared" si="1"/>
        <v>0</v>
      </c>
      <c r="L9" s="603">
        <f t="shared" si="1"/>
        <v>0</v>
      </c>
      <c r="M9" s="603">
        <f t="shared" si="1"/>
        <v>0</v>
      </c>
      <c r="N9" s="603">
        <f t="shared" si="1"/>
        <v>0</v>
      </c>
      <c r="O9" s="603">
        <f t="shared" si="1"/>
        <v>0</v>
      </c>
      <c r="P9" s="603">
        <f t="shared" si="1"/>
        <v>0</v>
      </c>
      <c r="Q9" s="603">
        <f t="shared" si="1"/>
        <v>0</v>
      </c>
      <c r="R9" s="138">
        <f>H9+J9+L9+N9</f>
        <v>0</v>
      </c>
      <c r="S9" s="138">
        <f>I9+K9+M9+O9</f>
        <v>0</v>
      </c>
      <c r="T9" s="138"/>
      <c r="U9" s="11"/>
    </row>
    <row r="10" spans="1:26" s="607" customFormat="1" ht="46.5">
      <c r="A10" s="302">
        <v>1</v>
      </c>
      <c r="B10" s="303" t="s">
        <v>187</v>
      </c>
      <c r="C10" s="606">
        <v>1</v>
      </c>
      <c r="D10" s="302" t="s">
        <v>188</v>
      </c>
      <c r="E10" s="304">
        <v>3000000</v>
      </c>
      <c r="F10" s="305">
        <f>E10*C10</f>
        <v>3000000</v>
      </c>
      <c r="G10" s="250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28"/>
      <c r="U10" s="11"/>
    </row>
    <row r="11" spans="1:26" s="607" customFormat="1">
      <c r="A11" s="306">
        <v>2</v>
      </c>
      <c r="B11" s="307" t="s">
        <v>189</v>
      </c>
      <c r="C11" s="608">
        <v>1</v>
      </c>
      <c r="D11" s="306" t="s">
        <v>188</v>
      </c>
      <c r="E11" s="308">
        <v>5400000</v>
      </c>
      <c r="F11" s="305">
        <f t="shared" ref="F11:F17" si="2">E11*C11</f>
        <v>5400000</v>
      </c>
      <c r="G11" s="56"/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58"/>
      <c r="U11" s="11"/>
    </row>
    <row r="12" spans="1:26" s="607" customFormat="1">
      <c r="A12" s="302">
        <v>3</v>
      </c>
      <c r="B12" s="310" t="s">
        <v>190</v>
      </c>
      <c r="C12" s="609">
        <v>1</v>
      </c>
      <c r="D12" s="306" t="s">
        <v>53</v>
      </c>
      <c r="E12" s="311">
        <v>1513300</v>
      </c>
      <c r="F12" s="305">
        <f t="shared" si="2"/>
        <v>1513300</v>
      </c>
      <c r="G12" s="5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26"/>
      <c r="S12" s="26"/>
      <c r="T12" s="26"/>
      <c r="U12" s="11"/>
    </row>
    <row r="13" spans="1:26" s="607" customFormat="1">
      <c r="A13" s="306">
        <v>4</v>
      </c>
      <c r="B13" s="610" t="s">
        <v>191</v>
      </c>
      <c r="C13" s="608">
        <v>1</v>
      </c>
      <c r="D13" s="306" t="s">
        <v>63</v>
      </c>
      <c r="E13" s="308">
        <v>1000000</v>
      </c>
      <c r="F13" s="305">
        <f t="shared" si="2"/>
        <v>1000000</v>
      </c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1"/>
    </row>
    <row r="14" spans="1:26" s="607" customFormat="1">
      <c r="A14" s="302">
        <v>5</v>
      </c>
      <c r="B14" s="313" t="s">
        <v>192</v>
      </c>
      <c r="C14" s="306">
        <v>1</v>
      </c>
      <c r="D14" s="306" t="s">
        <v>53</v>
      </c>
      <c r="E14" s="314">
        <v>1500000</v>
      </c>
      <c r="F14" s="305">
        <f t="shared" si="2"/>
        <v>1500000</v>
      </c>
      <c r="G14" s="56"/>
      <c r="H14" s="57"/>
      <c r="I14" s="58"/>
      <c r="J14" s="57"/>
      <c r="K14" s="58"/>
      <c r="L14" s="58"/>
      <c r="M14" s="58"/>
      <c r="N14" s="57"/>
      <c r="O14" s="58"/>
      <c r="P14" s="57"/>
      <c r="Q14" s="58"/>
      <c r="R14" s="57"/>
      <c r="S14" s="58"/>
      <c r="T14" s="58"/>
      <c r="U14" s="11"/>
    </row>
    <row r="15" spans="1:26" s="607" customFormat="1">
      <c r="A15" s="306">
        <v>6</v>
      </c>
      <c r="B15" s="310" t="s">
        <v>193</v>
      </c>
      <c r="C15" s="609">
        <v>100</v>
      </c>
      <c r="D15" s="306" t="s">
        <v>63</v>
      </c>
      <c r="E15" s="311">
        <v>30000</v>
      </c>
      <c r="F15" s="305">
        <f t="shared" si="2"/>
        <v>3000000</v>
      </c>
      <c r="G15" s="56"/>
      <c r="H15" s="57"/>
      <c r="I15" s="58"/>
      <c r="J15" s="57"/>
      <c r="K15" s="58"/>
      <c r="L15" s="58"/>
      <c r="M15" s="58"/>
      <c r="N15" s="57"/>
      <c r="O15" s="58"/>
      <c r="P15" s="57"/>
      <c r="Q15" s="58"/>
      <c r="R15" s="57"/>
      <c r="S15" s="58"/>
      <c r="T15" s="48"/>
      <c r="U15" s="11"/>
    </row>
    <row r="16" spans="1:26" s="607" customFormat="1">
      <c r="A16" s="302">
        <v>7</v>
      </c>
      <c r="B16" s="312" t="s">
        <v>194</v>
      </c>
      <c r="C16" s="608">
        <v>30</v>
      </c>
      <c r="D16" s="306" t="s">
        <v>63</v>
      </c>
      <c r="E16" s="308">
        <v>40000</v>
      </c>
      <c r="F16" s="305">
        <f t="shared" si="2"/>
        <v>1200000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48"/>
      <c r="U16" s="11"/>
    </row>
    <row r="17" spans="1:21" s="607" customFormat="1">
      <c r="A17" s="306">
        <v>8</v>
      </c>
      <c r="B17" s="312" t="s">
        <v>195</v>
      </c>
      <c r="C17" s="609">
        <v>4</v>
      </c>
      <c r="D17" s="609" t="s">
        <v>63</v>
      </c>
      <c r="E17" s="311">
        <v>2675</v>
      </c>
      <c r="F17" s="305">
        <f t="shared" si="2"/>
        <v>10700</v>
      </c>
      <c r="G17" s="56"/>
      <c r="H17" s="57"/>
      <c r="I17" s="58"/>
      <c r="J17" s="57"/>
      <c r="K17" s="58"/>
      <c r="L17" s="58"/>
      <c r="M17" s="58"/>
      <c r="N17" s="57"/>
      <c r="O17" s="58"/>
      <c r="P17" s="57"/>
      <c r="Q17" s="58"/>
      <c r="R17" s="57"/>
      <c r="S17" s="58"/>
      <c r="T17" s="48"/>
      <c r="U17" s="11"/>
    </row>
    <row r="18" spans="1:21" s="607" customFormat="1">
      <c r="A18" s="302"/>
      <c r="B18" s="312"/>
      <c r="C18" s="609"/>
      <c r="D18" s="609"/>
      <c r="E18" s="311"/>
      <c r="F18" s="309"/>
      <c r="G18" s="56"/>
      <c r="H18" s="57"/>
      <c r="I18" s="58"/>
      <c r="J18" s="57"/>
      <c r="K18" s="58"/>
      <c r="L18" s="58"/>
      <c r="M18" s="58"/>
      <c r="N18" s="57"/>
      <c r="O18" s="58"/>
      <c r="P18" s="57"/>
      <c r="Q18" s="58"/>
      <c r="R18" s="57"/>
      <c r="S18" s="58"/>
      <c r="T18" s="48"/>
      <c r="U18" s="11"/>
    </row>
    <row r="19" spans="1:21" s="607" customFormat="1">
      <c r="A19" s="306"/>
      <c r="B19" s="312"/>
      <c r="C19" s="609"/>
      <c r="D19" s="609"/>
      <c r="E19" s="311"/>
      <c r="F19" s="309"/>
      <c r="G19" s="56"/>
      <c r="H19" s="57"/>
      <c r="I19" s="58"/>
      <c r="J19" s="57"/>
      <c r="K19" s="58"/>
      <c r="L19" s="58"/>
      <c r="M19" s="58"/>
      <c r="N19" s="57"/>
      <c r="O19" s="58"/>
      <c r="P19" s="57"/>
      <c r="Q19" s="58"/>
      <c r="R19" s="57"/>
      <c r="S19" s="58"/>
      <c r="T19" s="48"/>
      <c r="U19" s="11"/>
    </row>
    <row r="20" spans="1:21" s="607" customFormat="1">
      <c r="A20" s="302"/>
      <c r="B20" s="610"/>
      <c r="C20" s="609"/>
      <c r="D20" s="609"/>
      <c r="E20" s="308"/>
      <c r="F20" s="309"/>
      <c r="G20" s="56"/>
      <c r="H20" s="57"/>
      <c r="I20" s="48"/>
      <c r="J20" s="57"/>
      <c r="K20" s="48"/>
      <c r="L20" s="48"/>
      <c r="M20" s="48"/>
      <c r="N20" s="57"/>
      <c r="O20" s="48"/>
      <c r="P20" s="57"/>
      <c r="Q20" s="48"/>
      <c r="R20" s="57"/>
      <c r="S20" s="48"/>
      <c r="T20" s="28"/>
      <c r="U20" s="11"/>
    </row>
    <row r="21" spans="1:21" s="607" customFormat="1">
      <c r="A21" s="306"/>
      <c r="B21" s="315"/>
      <c r="C21" s="306"/>
      <c r="D21" s="306"/>
      <c r="E21" s="314"/>
      <c r="F21" s="309"/>
      <c r="G21" s="56"/>
      <c r="H21" s="296"/>
      <c r="I21" s="297"/>
      <c r="J21" s="296"/>
      <c r="K21" s="297"/>
      <c r="L21" s="297"/>
      <c r="M21" s="297"/>
      <c r="N21" s="296"/>
      <c r="O21" s="297"/>
      <c r="P21" s="57"/>
      <c r="Q21" s="48"/>
      <c r="R21" s="57"/>
      <c r="S21" s="48"/>
      <c r="T21" s="28"/>
      <c r="U21" s="11"/>
    </row>
    <row r="22" spans="1:21" s="607" customFormat="1">
      <c r="A22" s="302"/>
      <c r="B22" s="316"/>
      <c r="C22" s="611"/>
      <c r="D22" s="317"/>
      <c r="E22" s="318"/>
      <c r="F22" s="319"/>
      <c r="G22" s="106"/>
      <c r="H22" s="57"/>
      <c r="I22" s="48"/>
      <c r="J22" s="57"/>
      <c r="K22" s="48"/>
      <c r="L22" s="48"/>
      <c r="M22" s="48"/>
      <c r="N22" s="57"/>
      <c r="O22" s="48"/>
      <c r="P22" s="57"/>
      <c r="Q22" s="48"/>
      <c r="R22" s="57"/>
      <c r="S22" s="48"/>
      <c r="T22" s="629"/>
      <c r="U22" s="11"/>
    </row>
    <row r="23" spans="1:21" s="607" customFormat="1">
      <c r="A23" s="306"/>
      <c r="B23" s="610"/>
      <c r="C23" s="608"/>
      <c r="D23" s="306"/>
      <c r="E23" s="308"/>
      <c r="F23" s="309"/>
      <c r="G23" s="56"/>
      <c r="H23" s="57"/>
      <c r="I23" s="48"/>
      <c r="J23" s="57"/>
      <c r="K23" s="48"/>
      <c r="L23" s="48"/>
      <c r="M23" s="48"/>
      <c r="N23" s="57"/>
      <c r="O23" s="48"/>
      <c r="P23" s="57"/>
      <c r="Q23" s="48"/>
      <c r="R23" s="57"/>
      <c r="S23" s="48"/>
      <c r="T23" s="629"/>
      <c r="U23" s="11"/>
    </row>
    <row r="24" spans="1:21" s="607" customFormat="1">
      <c r="A24" s="302"/>
      <c r="B24" s="315"/>
      <c r="C24" s="306"/>
      <c r="D24" s="306"/>
      <c r="E24" s="314"/>
      <c r="F24" s="319"/>
      <c r="G24" s="106"/>
      <c r="H24" s="617"/>
      <c r="I24" s="618"/>
      <c r="J24" s="618"/>
      <c r="K24" s="618"/>
      <c r="L24" s="617"/>
      <c r="M24" s="618"/>
      <c r="N24" s="617"/>
      <c r="O24" s="618"/>
      <c r="P24" s="57"/>
      <c r="Q24" s="48"/>
      <c r="R24" s="57"/>
      <c r="S24" s="48"/>
      <c r="T24" s="28"/>
      <c r="U24" s="11"/>
    </row>
    <row r="25" spans="1:21" s="425" customFormat="1" ht="21.75" customHeight="1">
      <c r="A25" s="306"/>
      <c r="B25" s="619"/>
      <c r="C25" s="361"/>
      <c r="D25" s="361"/>
      <c r="E25" s="620"/>
      <c r="F25" s="621"/>
      <c r="G25" s="622"/>
      <c r="H25" s="623"/>
      <c r="I25" s="624"/>
      <c r="K25" s="635"/>
      <c r="L25" s="625"/>
      <c r="M25" s="625"/>
      <c r="N25" s="626"/>
      <c r="O25" s="625"/>
      <c r="P25" s="626"/>
      <c r="Q25" s="625"/>
      <c r="R25" s="626"/>
      <c r="S25" s="627"/>
      <c r="T25" s="628"/>
    </row>
    <row r="26" spans="1:21" s="268" customFormat="1" ht="23.1" customHeight="1">
      <c r="A26" s="302"/>
      <c r="B26" s="292"/>
      <c r="C26" s="366"/>
      <c r="D26" s="366"/>
      <c r="E26" s="367"/>
      <c r="F26" s="358"/>
      <c r="G26" s="418"/>
      <c r="H26" s="630"/>
      <c r="I26" s="631"/>
      <c r="J26" s="633"/>
      <c r="K26" s="627"/>
      <c r="L26" s="630"/>
      <c r="M26" s="627"/>
      <c r="N26" s="423"/>
      <c r="O26" s="423"/>
      <c r="P26" s="630"/>
      <c r="Q26" s="632"/>
      <c r="R26" s="289"/>
      <c r="S26" s="290"/>
      <c r="T26" s="291"/>
    </row>
    <row r="27" spans="1:21" s="12" customFormat="1">
      <c r="A27" s="306"/>
      <c r="B27" s="236"/>
      <c r="C27" s="366"/>
      <c r="D27" s="366"/>
      <c r="E27" s="367"/>
      <c r="F27" s="358"/>
      <c r="G27" s="360"/>
      <c r="H27" s="630"/>
      <c r="I27" s="631"/>
      <c r="J27" s="634"/>
      <c r="K27" s="632"/>
      <c r="L27" s="632"/>
      <c r="M27" s="632"/>
      <c r="N27" s="630"/>
      <c r="O27" s="632"/>
      <c r="P27" s="630"/>
      <c r="Q27" s="632"/>
      <c r="R27" s="289"/>
      <c r="S27" s="290"/>
      <c r="T27" s="233"/>
    </row>
    <row r="28" spans="1:21" s="607" customFormat="1">
      <c r="A28" s="302"/>
      <c r="B28" s="320"/>
      <c r="C28" s="306"/>
      <c r="D28" s="306"/>
      <c r="E28" s="314"/>
      <c r="F28" s="319"/>
      <c r="G28" s="106"/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48"/>
      <c r="U28" s="11"/>
    </row>
    <row r="29" spans="1:21" s="607" customFormat="1">
      <c r="A29" s="306"/>
      <c r="B29" s="321"/>
      <c r="C29" s="302"/>
      <c r="D29" s="302"/>
      <c r="E29" s="322"/>
      <c r="F29" s="305"/>
      <c r="G29" s="250"/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140"/>
      <c r="U29" s="11"/>
    </row>
    <row r="30" spans="1:21" s="612" customFormat="1">
      <c r="A30" s="302"/>
      <c r="B30" s="315"/>
      <c r="C30" s="306"/>
      <c r="D30" s="306"/>
      <c r="E30" s="314"/>
      <c r="F30" s="309"/>
      <c r="G30" s="56"/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26"/>
      <c r="U30" s="267"/>
    </row>
    <row r="31" spans="1:21" s="607" customFormat="1">
      <c r="A31" s="613">
        <v>22</v>
      </c>
      <c r="B31" s="614"/>
      <c r="C31" s="613"/>
      <c r="D31" s="613"/>
      <c r="E31" s="615"/>
      <c r="F31" s="616"/>
      <c r="G31" s="133"/>
      <c r="H31" s="51"/>
      <c r="I31" s="49"/>
      <c r="J31" s="51"/>
      <c r="K31" s="49"/>
      <c r="L31" s="49"/>
      <c r="M31" s="49"/>
      <c r="N31" s="51"/>
      <c r="O31" s="49"/>
      <c r="P31" s="51"/>
      <c r="Q31" s="49"/>
      <c r="R31" s="51"/>
      <c r="S31" s="49"/>
      <c r="T31" s="52"/>
      <c r="U31" s="11"/>
    </row>
    <row r="32" spans="1:21">
      <c r="T32" s="61"/>
    </row>
    <row r="33" spans="1:23" s="14" customFormat="1" ht="20.100000000000001" customHeight="1">
      <c r="A33" s="732" t="s">
        <v>9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2"/>
      <c r="U33" s="732"/>
      <c r="V33" s="135"/>
      <c r="W33" s="135"/>
    </row>
    <row r="34" spans="1:23" s="14" customFormat="1" ht="20.100000000000001" customHeight="1">
      <c r="A34" s="15" t="s">
        <v>10</v>
      </c>
      <c r="B34" s="744" t="s">
        <v>11</v>
      </c>
      <c r="C34" s="744"/>
      <c r="D34" s="744"/>
      <c r="E34" s="16"/>
      <c r="F34" s="16"/>
      <c r="G34" s="135"/>
      <c r="H34" s="16"/>
      <c r="I34" s="135"/>
      <c r="J34" s="16"/>
      <c r="K34" s="135"/>
      <c r="L34" s="135"/>
      <c r="M34" s="135"/>
      <c r="N34" s="16"/>
      <c r="O34" s="135"/>
      <c r="P34" s="16"/>
      <c r="Q34" s="135"/>
      <c r="R34" s="16"/>
      <c r="S34" s="135"/>
      <c r="T34" s="135"/>
      <c r="U34" s="135"/>
      <c r="V34" s="135"/>
      <c r="W34" s="135"/>
    </row>
    <row r="35" spans="1:23" s="17" customFormat="1" ht="21.75">
      <c r="B35" s="17" t="s">
        <v>12</v>
      </c>
      <c r="G35" s="18"/>
      <c r="H35" s="16"/>
      <c r="I35" s="19"/>
      <c r="J35" s="16"/>
      <c r="K35" s="19"/>
      <c r="L35" s="19"/>
      <c r="M35" s="19"/>
      <c r="N35" s="16"/>
      <c r="O35" s="19"/>
      <c r="P35" s="16"/>
      <c r="Q35" s="19"/>
      <c r="R35" s="16"/>
      <c r="S35" s="19"/>
      <c r="T35" s="19"/>
    </row>
    <row r="36" spans="1:23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8"/>
    </row>
    <row r="37" spans="1:23">
      <c r="H37" s="251"/>
      <c r="I37" s="229"/>
      <c r="J37" s="251"/>
      <c r="K37" s="229"/>
      <c r="L37" s="229"/>
      <c r="M37" s="229"/>
      <c r="N37" s="251"/>
      <c r="O37" s="229"/>
      <c r="P37" s="251"/>
      <c r="Q37" s="229"/>
      <c r="R37" s="251"/>
      <c r="S37" s="229"/>
      <c r="T37" s="48"/>
    </row>
    <row r="38" spans="1:23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1:23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48"/>
    </row>
    <row r="40" spans="1:23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29"/>
    </row>
    <row r="41" spans="1:23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48"/>
    </row>
    <row r="42" spans="1:23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48"/>
    </row>
    <row r="43" spans="1:23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48"/>
    </row>
    <row r="44" spans="1:23">
      <c r="H44" s="65"/>
      <c r="I44" s="59"/>
      <c r="J44" s="65"/>
      <c r="K44" s="59"/>
      <c r="L44" s="59"/>
      <c r="M44" s="59"/>
      <c r="N44" s="65"/>
      <c r="O44" s="59"/>
      <c r="P44" s="65"/>
      <c r="Q44" s="59"/>
      <c r="R44" s="65"/>
      <c r="S44" s="59"/>
      <c r="T44" s="59"/>
    </row>
    <row r="47" spans="1:23">
      <c r="T47" s="135"/>
    </row>
    <row r="48" spans="1:23">
      <c r="T4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3:U33"/>
    <mergeCell ref="B34:D34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6" orientation="landscape" r:id="rId1"/>
  <headerFooter alignWithMargins="0">
    <oddFooter>&amp;C&amp;P/&amp;N&amp;R&amp;A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FDC3-480A-4B90-A817-9AA41206EE4C}">
  <sheetPr>
    <tabColor rgb="FF92D050"/>
  </sheetPr>
  <dimension ref="A1:Z58"/>
  <sheetViews>
    <sheetView view="pageBreakPreview" topLeftCell="A6" zoomScaleSheetLayoutView="100" workbookViewId="0">
      <selection activeCell="B23" sqref="B23"/>
    </sheetView>
  </sheetViews>
  <sheetFormatPr defaultColWidth="8.125" defaultRowHeight="24"/>
  <cols>
    <col min="1" max="1" width="4.625" style="2" customWidth="1"/>
    <col min="2" max="2" width="51.125" style="2" customWidth="1"/>
    <col min="3" max="3" width="6" style="2" customWidth="1"/>
    <col min="4" max="4" width="7" style="2" customWidth="1"/>
    <col min="5" max="5" width="10.75" style="2" customWidth="1"/>
    <col min="6" max="6" width="12.5" style="2" customWidth="1"/>
    <col min="7" max="7" width="10.75" style="122" customWidth="1"/>
    <col min="8" max="8" width="6.375" style="66" customWidth="1"/>
    <col min="9" max="9" width="9" style="67" bestFit="1" customWidth="1"/>
    <col min="10" max="10" width="6.375" style="66" customWidth="1"/>
    <col min="11" max="11" width="9" style="67" bestFit="1" customWidth="1"/>
    <col min="12" max="12" width="6.375" style="67" customWidth="1"/>
    <col min="13" max="13" width="9" style="67" bestFit="1" customWidth="1"/>
    <col min="14" max="14" width="6.375" style="66" customWidth="1"/>
    <col min="15" max="15" width="9" style="67" bestFit="1" customWidth="1"/>
    <col min="16" max="16" width="6.375" style="66" customWidth="1"/>
    <col min="17" max="17" width="8.875" style="67" bestFit="1" customWidth="1"/>
    <col min="18" max="18" width="6.375" style="66" customWidth="1"/>
    <col min="19" max="19" width="9.875" style="67" bestFit="1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80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3552000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/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28</v>
      </c>
      <c r="B9" s="137"/>
      <c r="C9" s="149"/>
      <c r="D9" s="149"/>
      <c r="E9" s="151"/>
      <c r="F9" s="151">
        <f>SUM(F10:F28)</f>
        <v>3552000</v>
      </c>
      <c r="G9" s="151">
        <f t="shared" ref="G9:Q9" si="1">SUM(G10:G28)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38"/>
      <c r="S9" s="96">
        <f>I9+K9+M9+O9+Q9</f>
        <v>0</v>
      </c>
      <c r="T9" s="138"/>
      <c r="U9" s="11"/>
    </row>
    <row r="10" spans="1:26" s="12" customFormat="1">
      <c r="A10" s="218">
        <v>1</v>
      </c>
      <c r="B10" s="219" t="s">
        <v>196</v>
      </c>
      <c r="C10" s="23">
        <v>1</v>
      </c>
      <c r="D10" s="220" t="s">
        <v>53</v>
      </c>
      <c r="E10" s="221">
        <v>3530000</v>
      </c>
      <c r="F10" s="715">
        <f>E10*C10</f>
        <v>3530000</v>
      </c>
      <c r="G10" s="636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58"/>
      <c r="U10" s="11"/>
    </row>
    <row r="11" spans="1:26" s="12" customFormat="1">
      <c r="A11" s="118">
        <v>2</v>
      </c>
      <c r="B11" s="123" t="s">
        <v>197</v>
      </c>
      <c r="C11" s="222">
        <v>1</v>
      </c>
      <c r="D11" s="222" t="s">
        <v>63</v>
      </c>
      <c r="E11" s="223">
        <v>22000</v>
      </c>
      <c r="F11" s="158">
        <f t="shared" ref="F11:F13" si="2">E11*C11</f>
        <v>22000</v>
      </c>
      <c r="G11" s="56"/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58"/>
      <c r="U11" s="11"/>
    </row>
    <row r="12" spans="1:26" s="640" customFormat="1">
      <c r="A12" s="24">
        <v>3</v>
      </c>
      <c r="B12" s="637"/>
      <c r="C12" s="116"/>
      <c r="D12" s="116"/>
      <c r="E12" s="115"/>
      <c r="F12" s="158">
        <f t="shared" si="2"/>
        <v>0</v>
      </c>
      <c r="G12" s="438"/>
      <c r="H12" s="638"/>
      <c r="I12" s="262"/>
      <c r="J12" s="638"/>
      <c r="K12" s="262"/>
      <c r="L12" s="638"/>
      <c r="M12" s="262"/>
      <c r="N12" s="638"/>
      <c r="O12" s="262"/>
      <c r="P12" s="637"/>
      <c r="Q12" s="637"/>
      <c r="R12" s="639"/>
      <c r="S12" s="285"/>
      <c r="T12" s="203"/>
      <c r="U12" s="186"/>
    </row>
    <row r="13" spans="1:26">
      <c r="A13" s="24">
        <v>4</v>
      </c>
      <c r="B13" s="123"/>
      <c r="C13" s="357"/>
      <c r="D13" s="357"/>
      <c r="E13" s="358"/>
      <c r="F13" s="154">
        <f t="shared" si="2"/>
        <v>0</v>
      </c>
      <c r="G13" s="360"/>
      <c r="H13" s="558"/>
      <c r="I13" s="644"/>
      <c r="J13" s="558"/>
      <c r="K13" s="644"/>
      <c r="L13" s="558"/>
      <c r="M13" s="644"/>
      <c r="N13" s="558"/>
      <c r="O13" s="644"/>
      <c r="P13" s="555"/>
      <c r="Q13" s="555"/>
      <c r="R13" s="641"/>
      <c r="S13" s="245"/>
      <c r="T13" s="586"/>
      <c r="U13" s="11"/>
    </row>
    <row r="14" spans="1:26">
      <c r="A14" s="220">
        <v>5</v>
      </c>
      <c r="B14" s="123"/>
      <c r="C14" s="357"/>
      <c r="D14" s="357"/>
      <c r="E14" s="358"/>
      <c r="F14" s="358"/>
      <c r="G14" s="360"/>
      <c r="H14" s="558"/>
      <c r="I14" s="644"/>
      <c r="J14" s="558"/>
      <c r="K14" s="644"/>
      <c r="L14" s="558"/>
      <c r="M14" s="644"/>
      <c r="N14" s="558"/>
      <c r="O14" s="644"/>
      <c r="P14" s="555"/>
      <c r="Q14" s="555"/>
      <c r="R14" s="641"/>
      <c r="S14" s="245"/>
      <c r="T14" s="586"/>
      <c r="U14" s="11"/>
    </row>
    <row r="15" spans="1:26">
      <c r="A15" s="24"/>
      <c r="B15" s="230"/>
      <c r="C15" s="357"/>
      <c r="D15" s="357"/>
      <c r="E15" s="358"/>
      <c r="F15" s="358"/>
      <c r="G15" s="360"/>
      <c r="H15" s="558"/>
      <c r="I15" s="644"/>
      <c r="J15" s="558"/>
      <c r="K15" s="644"/>
      <c r="L15" s="558"/>
      <c r="M15" s="644"/>
      <c r="N15" s="558"/>
      <c r="O15" s="644"/>
      <c r="P15" s="555"/>
      <c r="Q15" s="555"/>
      <c r="R15" s="642"/>
      <c r="S15" s="245"/>
      <c r="T15" s="283"/>
      <c r="U15" s="11"/>
    </row>
    <row r="16" spans="1:26">
      <c r="A16" s="24"/>
      <c r="B16" s="123"/>
      <c r="C16" s="357"/>
      <c r="D16" s="357"/>
      <c r="E16" s="358"/>
      <c r="F16" s="358"/>
      <c r="G16" s="360"/>
      <c r="H16" s="558"/>
      <c r="I16" s="644"/>
      <c r="J16" s="558"/>
      <c r="K16" s="644"/>
      <c r="L16" s="558"/>
      <c r="M16" s="644"/>
      <c r="N16" s="558"/>
      <c r="O16" s="644"/>
      <c r="P16" s="555"/>
      <c r="Q16" s="555"/>
      <c r="R16" s="642"/>
      <c r="S16" s="245"/>
      <c r="T16" s="283"/>
      <c r="U16" s="11"/>
    </row>
    <row r="17" spans="1:23">
      <c r="A17" s="24"/>
      <c r="B17" s="230"/>
      <c r="C17" s="357"/>
      <c r="D17" s="357"/>
      <c r="E17" s="358"/>
      <c r="F17" s="358"/>
      <c r="G17" s="360"/>
      <c r="H17" s="558"/>
      <c r="I17" s="644"/>
      <c r="J17" s="558"/>
      <c r="K17" s="644"/>
      <c r="L17" s="558"/>
      <c r="M17" s="644"/>
      <c r="N17" s="558"/>
      <c r="O17" s="644"/>
      <c r="P17" s="555"/>
      <c r="Q17" s="555"/>
      <c r="R17" s="642"/>
      <c r="S17" s="245"/>
      <c r="T17" s="283"/>
      <c r="U17" s="11"/>
    </row>
    <row r="18" spans="1:23">
      <c r="A18" s="24"/>
      <c r="B18" s="230"/>
      <c r="C18" s="357"/>
      <c r="D18" s="357"/>
      <c r="E18" s="358"/>
      <c r="F18" s="358"/>
      <c r="G18" s="360"/>
      <c r="H18" s="558"/>
      <c r="I18" s="644"/>
      <c r="J18" s="558"/>
      <c r="K18" s="644"/>
      <c r="L18" s="558"/>
      <c r="M18" s="644"/>
      <c r="N18" s="558"/>
      <c r="O18" s="644"/>
      <c r="P18" s="555"/>
      <c r="Q18" s="555"/>
      <c r="R18" s="642"/>
      <c r="S18" s="245"/>
      <c r="T18" s="283"/>
      <c r="U18" s="11"/>
    </row>
    <row r="19" spans="1:23">
      <c r="A19" s="24"/>
      <c r="B19" s="230"/>
      <c r="C19" s="357"/>
      <c r="D19" s="357"/>
      <c r="E19" s="358"/>
      <c r="F19" s="358"/>
      <c r="G19" s="360"/>
      <c r="H19" s="558"/>
      <c r="I19" s="644"/>
      <c r="J19" s="558"/>
      <c r="K19" s="644"/>
      <c r="L19" s="558"/>
      <c r="M19" s="644"/>
      <c r="N19" s="558"/>
      <c r="O19" s="644"/>
      <c r="P19" s="555"/>
      <c r="Q19" s="555"/>
      <c r="R19" s="642"/>
      <c r="S19" s="245"/>
      <c r="T19" s="283"/>
      <c r="U19" s="11"/>
    </row>
    <row r="20" spans="1:23">
      <c r="A20" s="24"/>
      <c r="B20" s="230"/>
      <c r="C20" s="357"/>
      <c r="D20" s="357"/>
      <c r="E20" s="358"/>
      <c r="F20" s="358"/>
      <c r="G20" s="360"/>
      <c r="H20" s="558"/>
      <c r="I20" s="644"/>
      <c r="J20" s="558"/>
      <c r="K20" s="644"/>
      <c r="L20" s="558"/>
      <c r="M20" s="644"/>
      <c r="N20" s="558"/>
      <c r="O20" s="644"/>
      <c r="P20" s="555"/>
      <c r="Q20" s="555"/>
      <c r="R20" s="642"/>
      <c r="S20" s="245"/>
      <c r="T20" s="283"/>
      <c r="U20" s="11"/>
    </row>
    <row r="21" spans="1:23">
      <c r="A21" s="24"/>
      <c r="B21" s="230"/>
      <c r="C21" s="357"/>
      <c r="D21" s="357"/>
      <c r="E21" s="358"/>
      <c r="F21" s="358"/>
      <c r="G21" s="360"/>
      <c r="H21" s="558"/>
      <c r="I21" s="644"/>
      <c r="J21" s="558"/>
      <c r="K21" s="644"/>
      <c r="L21" s="558"/>
      <c r="M21" s="644"/>
      <c r="N21" s="558"/>
      <c r="O21" s="644"/>
      <c r="P21" s="555"/>
      <c r="Q21" s="555"/>
      <c r="R21" s="642"/>
      <c r="S21" s="245"/>
      <c r="T21" s="283"/>
      <c r="U21" s="11"/>
    </row>
    <row r="22" spans="1:23" s="12" customFormat="1">
      <c r="A22" s="24"/>
      <c r="B22" s="224"/>
      <c r="C22" s="225"/>
      <c r="D22" s="225"/>
      <c r="E22" s="226"/>
      <c r="F22" s="226"/>
      <c r="G22" s="248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191"/>
      <c r="S22" s="191"/>
      <c r="T22" s="26"/>
      <c r="U22" s="11"/>
    </row>
    <row r="23" spans="1:23" s="12" customFormat="1">
      <c r="A23" s="24"/>
      <c r="B23" s="123"/>
      <c r="C23" s="24"/>
      <c r="D23" s="24"/>
      <c r="E23" s="101"/>
      <c r="F23" s="101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1"/>
    </row>
    <row r="24" spans="1:23" s="12" customFormat="1">
      <c r="A24" s="24"/>
      <c r="B24" s="123"/>
      <c r="C24" s="24"/>
      <c r="D24" s="24"/>
      <c r="E24" s="101"/>
      <c r="F24" s="101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3">
      <c r="A25" s="24"/>
      <c r="B25" s="123"/>
      <c r="C25" s="24"/>
      <c r="D25" s="24"/>
      <c r="E25" s="227"/>
      <c r="F25" s="101"/>
      <c r="G25" s="56"/>
      <c r="H25" s="228"/>
      <c r="I25" s="583"/>
      <c r="J25" s="228"/>
      <c r="K25" s="583"/>
      <c r="L25" s="583"/>
      <c r="M25" s="583"/>
      <c r="N25" s="228"/>
      <c r="O25" s="583"/>
      <c r="P25" s="228"/>
      <c r="Q25" s="583"/>
      <c r="R25" s="228"/>
      <c r="S25" s="583"/>
      <c r="T25" s="48"/>
      <c r="U25" s="11"/>
    </row>
    <row r="26" spans="1:23">
      <c r="A26" s="24">
        <v>17</v>
      </c>
      <c r="B26" s="247"/>
      <c r="C26" s="225"/>
      <c r="D26" s="225"/>
      <c r="E26" s="226"/>
      <c r="F26" s="226"/>
      <c r="G26" s="2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8"/>
      <c r="U26" s="11"/>
    </row>
    <row r="27" spans="1:23" s="253" customFormat="1">
      <c r="A27" s="24">
        <v>18</v>
      </c>
      <c r="B27" s="123"/>
      <c r="C27" s="24"/>
      <c r="D27" s="24"/>
      <c r="E27" s="227"/>
      <c r="F27" s="101"/>
      <c r="G27" s="56"/>
      <c r="H27" s="54"/>
      <c r="I27" s="55"/>
      <c r="J27" s="54"/>
      <c r="K27" s="55"/>
      <c r="L27" s="55"/>
      <c r="M27" s="55"/>
      <c r="N27" s="54"/>
      <c r="O27" s="55"/>
      <c r="P27" s="54"/>
      <c r="Q27" s="55"/>
      <c r="R27" s="54"/>
      <c r="S27" s="55"/>
      <c r="T27" s="48"/>
      <c r="U27" s="252"/>
    </row>
    <row r="28" spans="1:23" s="282" customFormat="1">
      <c r="A28" s="13">
        <v>19</v>
      </c>
      <c r="B28" s="131"/>
      <c r="C28" s="13"/>
      <c r="D28" s="13"/>
      <c r="E28" s="132"/>
      <c r="F28" s="132"/>
      <c r="G28" s="133"/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49"/>
      <c r="U28" s="274"/>
    </row>
    <row r="29" spans="1:23">
      <c r="I29" s="53"/>
      <c r="K29" s="53"/>
      <c r="L29" s="53"/>
      <c r="M29" s="53"/>
      <c r="O29" s="53"/>
      <c r="Q29" s="53"/>
      <c r="S29" s="53"/>
    </row>
    <row r="30" spans="1:23" s="14" customFormat="1" ht="20.100000000000001" customHeight="1">
      <c r="A30" s="732" t="s">
        <v>9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135"/>
      <c r="W30" s="135"/>
    </row>
    <row r="31" spans="1:23" s="14" customFormat="1" ht="20.100000000000001" customHeight="1">
      <c r="A31" s="15" t="s">
        <v>10</v>
      </c>
      <c r="B31" s="744" t="s">
        <v>11</v>
      </c>
      <c r="C31" s="744"/>
      <c r="D31" s="744"/>
      <c r="E31" s="16"/>
      <c r="F31" s="16"/>
      <c r="G31" s="135"/>
      <c r="H31" s="16"/>
      <c r="I31" s="135"/>
      <c r="J31" s="16"/>
      <c r="K31" s="135"/>
      <c r="L31" s="135"/>
      <c r="M31" s="135"/>
      <c r="N31" s="16"/>
      <c r="O31" s="135"/>
      <c r="P31" s="16"/>
      <c r="Q31" s="135"/>
      <c r="R31" s="16"/>
      <c r="S31" s="135"/>
      <c r="T31" s="135"/>
      <c r="U31" s="135"/>
      <c r="V31" s="135"/>
      <c r="W31" s="135"/>
    </row>
    <row r="32" spans="1:23" s="17" customFormat="1" ht="21.75">
      <c r="B32" s="17" t="s">
        <v>12</v>
      </c>
      <c r="G32" s="18"/>
      <c r="H32" s="16"/>
      <c r="I32" s="19"/>
      <c r="J32" s="16"/>
      <c r="K32" s="19"/>
      <c r="L32" s="19"/>
      <c r="M32" s="19"/>
      <c r="N32" s="16"/>
      <c r="O32" s="19"/>
      <c r="P32" s="16"/>
      <c r="Q32" s="19"/>
      <c r="R32" s="16"/>
      <c r="S32" s="19"/>
      <c r="T32" s="19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63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64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0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6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2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61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135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19"/>
    </row>
    <row r="46" spans="8:20">
      <c r="T46" s="58"/>
    </row>
    <row r="47" spans="8:20">
      <c r="T47" s="48"/>
    </row>
    <row r="48" spans="8:20">
      <c r="T48" s="48"/>
    </row>
    <row r="49" spans="20:20">
      <c r="T49" s="48"/>
    </row>
    <row r="50" spans="20:20">
      <c r="T50" s="229"/>
    </row>
    <row r="51" spans="20:20">
      <c r="T51" s="48"/>
    </row>
    <row r="52" spans="20:20">
      <c r="T52" s="48"/>
    </row>
    <row r="53" spans="20:20">
      <c r="T53" s="48"/>
    </row>
    <row r="54" spans="20:20">
      <c r="T54" s="5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0:U30"/>
    <mergeCell ref="B31:D3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131CA-64A6-4479-934E-A93727AA18A2}">
  <sheetPr>
    <tabColor rgb="FF92D050"/>
  </sheetPr>
  <dimension ref="A1:Z58"/>
  <sheetViews>
    <sheetView view="pageBreakPreview" topLeftCell="A3" zoomScaleSheetLayoutView="100" workbookViewId="0">
      <selection activeCell="B21" sqref="B21"/>
    </sheetView>
  </sheetViews>
  <sheetFormatPr defaultColWidth="8.125" defaultRowHeight="24"/>
  <cols>
    <col min="1" max="1" width="4.625" style="2" customWidth="1"/>
    <col min="2" max="2" width="51.125" style="2" customWidth="1"/>
    <col min="3" max="3" width="6" style="2" customWidth="1"/>
    <col min="4" max="4" width="7" style="2" customWidth="1"/>
    <col min="5" max="5" width="10.75" style="2" customWidth="1"/>
    <col min="6" max="6" width="12.5" style="2" customWidth="1"/>
    <col min="7" max="7" width="10.75" style="122" customWidth="1"/>
    <col min="8" max="8" width="6.375" style="66" customWidth="1"/>
    <col min="9" max="9" width="9" style="67" bestFit="1" customWidth="1"/>
    <col min="10" max="10" width="6.375" style="66" customWidth="1"/>
    <col min="11" max="11" width="9" style="67" bestFit="1" customWidth="1"/>
    <col min="12" max="12" width="6.375" style="67" customWidth="1"/>
    <col min="13" max="13" width="9" style="67" bestFit="1" customWidth="1"/>
    <col min="14" max="14" width="6.375" style="66" customWidth="1"/>
    <col min="15" max="15" width="9" style="67" bestFit="1" customWidth="1"/>
    <col min="16" max="16" width="6.375" style="66" customWidth="1"/>
    <col min="17" max="17" width="8.875" style="67" bestFit="1" customWidth="1"/>
    <col min="18" max="18" width="6.375" style="66" customWidth="1"/>
    <col min="19" max="19" width="9.875" style="67" bestFit="1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80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57695500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/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198</v>
      </c>
      <c r="B9" s="137"/>
      <c r="C9" s="149"/>
      <c r="D9" s="149"/>
      <c r="E9" s="151"/>
      <c r="F9" s="151">
        <f>SUM(F10:F28)</f>
        <v>57695500</v>
      </c>
      <c r="G9" s="151">
        <f t="shared" ref="G9:Q9" si="1">SUM(G10:G28)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38"/>
      <c r="S9" s="96">
        <f>I9+K9+M9+O9+Q9</f>
        <v>0</v>
      </c>
      <c r="T9" s="138"/>
      <c r="U9" s="11"/>
    </row>
    <row r="10" spans="1:26" s="12" customFormat="1">
      <c r="A10" s="218">
        <v>1</v>
      </c>
      <c r="B10" s="219" t="s">
        <v>199</v>
      </c>
      <c r="C10" s="23">
        <v>6</v>
      </c>
      <c r="D10" s="220" t="s">
        <v>63</v>
      </c>
      <c r="E10" s="221">
        <v>30000</v>
      </c>
      <c r="F10" s="715">
        <f>E10*C10</f>
        <v>180000</v>
      </c>
      <c r="G10" s="636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58"/>
      <c r="U10" s="11"/>
    </row>
    <row r="11" spans="1:26" s="12" customFormat="1">
      <c r="A11" s="24">
        <v>2</v>
      </c>
      <c r="B11" s="123" t="s">
        <v>200</v>
      </c>
      <c r="C11" s="222">
        <v>2</v>
      </c>
      <c r="D11" s="222" t="s">
        <v>63</v>
      </c>
      <c r="E11" s="223">
        <v>27000</v>
      </c>
      <c r="F11" s="158">
        <f t="shared" ref="F11:F19" si="2">E11*C11</f>
        <v>54000</v>
      </c>
      <c r="G11" s="56"/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58"/>
      <c r="U11" s="11"/>
    </row>
    <row r="12" spans="1:26" s="640" customFormat="1">
      <c r="A12" s="24">
        <v>3</v>
      </c>
      <c r="B12" s="637" t="s">
        <v>201</v>
      </c>
      <c r="C12" s="116">
        <v>1</v>
      </c>
      <c r="D12" s="116" t="s">
        <v>53</v>
      </c>
      <c r="E12" s="115">
        <v>191500</v>
      </c>
      <c r="F12" s="158">
        <f t="shared" si="2"/>
        <v>191500</v>
      </c>
      <c r="G12" s="438"/>
      <c r="H12" s="638"/>
      <c r="I12" s="262"/>
      <c r="J12" s="638"/>
      <c r="K12" s="262"/>
      <c r="L12" s="638"/>
      <c r="M12" s="262"/>
      <c r="N12" s="638"/>
      <c r="O12" s="262"/>
      <c r="P12" s="637"/>
      <c r="Q12" s="637"/>
      <c r="R12" s="639"/>
      <c r="S12" s="285"/>
      <c r="T12" s="203"/>
      <c r="U12" s="186"/>
    </row>
    <row r="13" spans="1:26">
      <c r="A13" s="24">
        <v>4</v>
      </c>
      <c r="B13" s="123" t="s">
        <v>202</v>
      </c>
      <c r="C13" s="357">
        <v>1</v>
      </c>
      <c r="D13" s="357" t="s">
        <v>53</v>
      </c>
      <c r="E13" s="358">
        <v>5730000</v>
      </c>
      <c r="F13" s="154">
        <f t="shared" si="2"/>
        <v>5730000</v>
      </c>
      <c r="G13" s="360"/>
      <c r="H13" s="558"/>
      <c r="I13" s="644"/>
      <c r="J13" s="558"/>
      <c r="K13" s="644"/>
      <c r="L13" s="558"/>
      <c r="M13" s="644"/>
      <c r="N13" s="558"/>
      <c r="O13" s="644"/>
      <c r="P13" s="555"/>
      <c r="Q13" s="555"/>
      <c r="R13" s="641"/>
      <c r="S13" s="245"/>
      <c r="T13" s="586"/>
      <c r="U13" s="11"/>
    </row>
    <row r="14" spans="1:26">
      <c r="A14" s="24">
        <v>5</v>
      </c>
      <c r="B14" s="123" t="s">
        <v>203</v>
      </c>
      <c r="C14" s="357">
        <v>1</v>
      </c>
      <c r="D14" s="357" t="s">
        <v>63</v>
      </c>
      <c r="E14" s="358">
        <v>25000000</v>
      </c>
      <c r="F14" s="154">
        <f t="shared" si="2"/>
        <v>25000000</v>
      </c>
      <c r="G14" s="360"/>
      <c r="H14" s="558"/>
      <c r="I14" s="644"/>
      <c r="J14" s="558"/>
      <c r="K14" s="644"/>
      <c r="L14" s="558"/>
      <c r="M14" s="644"/>
      <c r="N14" s="558"/>
      <c r="O14" s="644"/>
      <c r="P14" s="555"/>
      <c r="Q14" s="555"/>
      <c r="R14" s="641"/>
      <c r="S14" s="245"/>
      <c r="T14" s="586"/>
      <c r="U14" s="11"/>
    </row>
    <row r="15" spans="1:26">
      <c r="A15" s="24">
        <v>6</v>
      </c>
      <c r="B15" s="230" t="s">
        <v>204</v>
      </c>
      <c r="C15" s="357">
        <v>1</v>
      </c>
      <c r="D15" s="357" t="s">
        <v>63</v>
      </c>
      <c r="E15" s="358">
        <v>3000000</v>
      </c>
      <c r="F15" s="154">
        <f t="shared" si="2"/>
        <v>3000000</v>
      </c>
      <c r="G15" s="360"/>
      <c r="H15" s="558"/>
      <c r="I15" s="644"/>
      <c r="J15" s="558"/>
      <c r="K15" s="644"/>
      <c r="L15" s="558"/>
      <c r="M15" s="644"/>
      <c r="N15" s="558"/>
      <c r="O15" s="644"/>
      <c r="P15" s="555"/>
      <c r="Q15" s="555"/>
      <c r="R15" s="642"/>
      <c r="S15" s="245"/>
      <c r="T15" s="283"/>
      <c r="U15" s="11"/>
    </row>
    <row r="16" spans="1:26">
      <c r="A16" s="24">
        <v>7</v>
      </c>
      <c r="B16" s="123" t="s">
        <v>205</v>
      </c>
      <c r="C16" s="357">
        <v>1</v>
      </c>
      <c r="D16" s="357" t="s">
        <v>63</v>
      </c>
      <c r="E16" s="358">
        <v>8560000</v>
      </c>
      <c r="F16" s="154">
        <f t="shared" si="2"/>
        <v>8560000</v>
      </c>
      <c r="G16" s="360"/>
      <c r="H16" s="558"/>
      <c r="I16" s="644"/>
      <c r="J16" s="558"/>
      <c r="K16" s="644"/>
      <c r="L16" s="558"/>
      <c r="M16" s="644"/>
      <c r="N16" s="558"/>
      <c r="O16" s="644"/>
      <c r="P16" s="555"/>
      <c r="Q16" s="555"/>
      <c r="R16" s="642"/>
      <c r="S16" s="245"/>
      <c r="T16" s="283"/>
      <c r="U16" s="11"/>
    </row>
    <row r="17" spans="1:23">
      <c r="A17" s="24">
        <v>8</v>
      </c>
      <c r="B17" s="230" t="s">
        <v>206</v>
      </c>
      <c r="C17" s="357">
        <v>1</v>
      </c>
      <c r="D17" s="357" t="s">
        <v>53</v>
      </c>
      <c r="E17" s="358">
        <v>14980000</v>
      </c>
      <c r="F17" s="154">
        <f t="shared" si="2"/>
        <v>14980000</v>
      </c>
      <c r="G17" s="360"/>
      <c r="H17" s="558"/>
      <c r="I17" s="644"/>
      <c r="J17" s="558"/>
      <c r="K17" s="644"/>
      <c r="L17" s="558"/>
      <c r="M17" s="644"/>
      <c r="N17" s="558"/>
      <c r="O17" s="644"/>
      <c r="P17" s="555"/>
      <c r="Q17" s="555"/>
      <c r="R17" s="642"/>
      <c r="S17" s="245"/>
      <c r="T17" s="283"/>
      <c r="U17" s="11"/>
    </row>
    <row r="18" spans="1:23">
      <c r="A18" s="24">
        <v>9</v>
      </c>
      <c r="B18" s="230"/>
      <c r="C18" s="357"/>
      <c r="D18" s="357"/>
      <c r="E18" s="358"/>
      <c r="F18" s="154">
        <f t="shared" si="2"/>
        <v>0</v>
      </c>
      <c r="G18" s="360"/>
      <c r="H18" s="558"/>
      <c r="I18" s="644"/>
      <c r="J18" s="558"/>
      <c r="K18" s="644"/>
      <c r="L18" s="558"/>
      <c r="M18" s="644"/>
      <c r="N18" s="558"/>
      <c r="O18" s="644"/>
      <c r="P18" s="555"/>
      <c r="Q18" s="555"/>
      <c r="R18" s="642"/>
      <c r="S18" s="245"/>
      <c r="T18" s="283"/>
      <c r="U18" s="11"/>
    </row>
    <row r="19" spans="1:23">
      <c r="A19" s="220">
        <v>10</v>
      </c>
      <c r="B19" s="230"/>
      <c r="C19" s="357"/>
      <c r="D19" s="357"/>
      <c r="E19" s="358"/>
      <c r="F19" s="154">
        <f t="shared" si="2"/>
        <v>0</v>
      </c>
      <c r="G19" s="360"/>
      <c r="H19" s="558"/>
      <c r="I19" s="644"/>
      <c r="J19" s="558"/>
      <c r="K19" s="644"/>
      <c r="L19" s="558"/>
      <c r="M19" s="644"/>
      <c r="N19" s="558"/>
      <c r="O19" s="644"/>
      <c r="P19" s="555"/>
      <c r="Q19" s="555"/>
      <c r="R19" s="642"/>
      <c r="S19" s="245"/>
      <c r="T19" s="283"/>
      <c r="U19" s="11"/>
    </row>
    <row r="20" spans="1:23">
      <c r="A20" s="24"/>
      <c r="B20" s="230"/>
      <c r="C20" s="357"/>
      <c r="D20" s="357"/>
      <c r="E20" s="358"/>
      <c r="F20" s="358"/>
      <c r="G20" s="360"/>
      <c r="H20" s="558"/>
      <c r="I20" s="644"/>
      <c r="J20" s="558"/>
      <c r="K20" s="644"/>
      <c r="L20" s="558"/>
      <c r="M20" s="644"/>
      <c r="N20" s="558"/>
      <c r="O20" s="644"/>
      <c r="P20" s="555"/>
      <c r="Q20" s="555"/>
      <c r="R20" s="642"/>
      <c r="S20" s="245"/>
      <c r="T20" s="283"/>
      <c r="U20" s="11"/>
    </row>
    <row r="21" spans="1:23">
      <c r="A21" s="24"/>
      <c r="B21" s="230"/>
      <c r="C21" s="357"/>
      <c r="D21" s="357"/>
      <c r="E21" s="358"/>
      <c r="F21" s="358"/>
      <c r="G21" s="360"/>
      <c r="H21" s="558"/>
      <c r="I21" s="644"/>
      <c r="J21" s="558"/>
      <c r="K21" s="644"/>
      <c r="L21" s="558"/>
      <c r="M21" s="644"/>
      <c r="N21" s="558"/>
      <c r="O21" s="644"/>
      <c r="P21" s="555"/>
      <c r="Q21" s="555"/>
      <c r="R21" s="642"/>
      <c r="S21" s="245"/>
      <c r="T21" s="283"/>
      <c r="U21" s="11"/>
    </row>
    <row r="22" spans="1:23" s="12" customFormat="1">
      <c r="A22" s="24"/>
      <c r="B22" s="224"/>
      <c r="C22" s="225"/>
      <c r="D22" s="225"/>
      <c r="E22" s="226"/>
      <c r="F22" s="226"/>
      <c r="G22" s="248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191"/>
      <c r="S22" s="191"/>
      <c r="T22" s="26"/>
      <c r="U22" s="11"/>
    </row>
    <row r="23" spans="1:23" s="12" customFormat="1">
      <c r="A23" s="24"/>
      <c r="B23" s="123"/>
      <c r="C23" s="24"/>
      <c r="D23" s="24"/>
      <c r="E23" s="101"/>
      <c r="F23" s="101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1"/>
    </row>
    <row r="24" spans="1:23" s="12" customFormat="1">
      <c r="A24" s="24"/>
      <c r="B24" s="123"/>
      <c r="C24" s="24"/>
      <c r="D24" s="24"/>
      <c r="E24" s="101"/>
      <c r="F24" s="101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3">
      <c r="A25" s="24"/>
      <c r="B25" s="123"/>
      <c r="C25" s="24"/>
      <c r="D25" s="24"/>
      <c r="E25" s="227"/>
      <c r="F25" s="101"/>
      <c r="G25" s="56"/>
      <c r="H25" s="228"/>
      <c r="I25" s="583"/>
      <c r="J25" s="228"/>
      <c r="K25" s="583"/>
      <c r="L25" s="583"/>
      <c r="M25" s="583"/>
      <c r="N25" s="228"/>
      <c r="O25" s="583"/>
      <c r="P25" s="228"/>
      <c r="Q25" s="583"/>
      <c r="R25" s="228"/>
      <c r="S25" s="583"/>
      <c r="T25" s="48"/>
      <c r="U25" s="11"/>
    </row>
    <row r="26" spans="1:23">
      <c r="A26" s="24">
        <v>17</v>
      </c>
      <c r="B26" s="247"/>
      <c r="C26" s="225"/>
      <c r="D26" s="225"/>
      <c r="E26" s="226"/>
      <c r="F26" s="226"/>
      <c r="G26" s="2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8"/>
      <c r="U26" s="11"/>
    </row>
    <row r="27" spans="1:23" s="253" customFormat="1">
      <c r="A27" s="24">
        <v>18</v>
      </c>
      <c r="B27" s="123"/>
      <c r="C27" s="24"/>
      <c r="D27" s="24"/>
      <c r="E27" s="227"/>
      <c r="F27" s="101"/>
      <c r="G27" s="56"/>
      <c r="H27" s="54"/>
      <c r="I27" s="55"/>
      <c r="J27" s="54"/>
      <c r="K27" s="55"/>
      <c r="L27" s="55"/>
      <c r="M27" s="55"/>
      <c r="N27" s="54"/>
      <c r="O27" s="55"/>
      <c r="P27" s="54"/>
      <c r="Q27" s="55"/>
      <c r="R27" s="54"/>
      <c r="S27" s="55"/>
      <c r="T27" s="48"/>
      <c r="U27" s="252"/>
    </row>
    <row r="28" spans="1:23" s="282" customFormat="1">
      <c r="A28" s="13">
        <v>19</v>
      </c>
      <c r="B28" s="131"/>
      <c r="C28" s="13"/>
      <c r="D28" s="13"/>
      <c r="E28" s="132"/>
      <c r="F28" s="132"/>
      <c r="G28" s="133"/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49"/>
      <c r="U28" s="274"/>
    </row>
    <row r="29" spans="1:23">
      <c r="I29" s="53"/>
      <c r="K29" s="53"/>
      <c r="L29" s="53"/>
      <c r="M29" s="53"/>
      <c r="O29" s="53"/>
      <c r="Q29" s="53"/>
      <c r="S29" s="53"/>
    </row>
    <row r="30" spans="1:23" s="14" customFormat="1" ht="20.100000000000001" customHeight="1">
      <c r="A30" s="732" t="s">
        <v>9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135"/>
      <c r="W30" s="135"/>
    </row>
    <row r="31" spans="1:23" s="14" customFormat="1" ht="20.100000000000001" customHeight="1">
      <c r="A31" s="15" t="s">
        <v>10</v>
      </c>
      <c r="B31" s="744" t="s">
        <v>11</v>
      </c>
      <c r="C31" s="744"/>
      <c r="D31" s="744"/>
      <c r="E31" s="16"/>
      <c r="F31" s="16"/>
      <c r="G31" s="135"/>
      <c r="H31" s="16"/>
      <c r="I31" s="135"/>
      <c r="J31" s="16"/>
      <c r="K31" s="135"/>
      <c r="L31" s="135"/>
      <c r="M31" s="135"/>
      <c r="N31" s="16"/>
      <c r="O31" s="135"/>
      <c r="P31" s="16"/>
      <c r="Q31" s="135"/>
      <c r="R31" s="16"/>
      <c r="S31" s="135"/>
      <c r="T31" s="135"/>
      <c r="U31" s="135"/>
      <c r="V31" s="135"/>
      <c r="W31" s="135"/>
    </row>
    <row r="32" spans="1:23" s="17" customFormat="1" ht="21.75">
      <c r="B32" s="17" t="s">
        <v>12</v>
      </c>
      <c r="G32" s="18"/>
      <c r="H32" s="16"/>
      <c r="I32" s="19"/>
      <c r="J32" s="16"/>
      <c r="K32" s="19"/>
      <c r="L32" s="19"/>
      <c r="M32" s="19"/>
      <c r="N32" s="16"/>
      <c r="O32" s="19"/>
      <c r="P32" s="16"/>
      <c r="Q32" s="19"/>
      <c r="R32" s="16"/>
      <c r="S32" s="19"/>
      <c r="T32" s="19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63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64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0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6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2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61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135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19"/>
    </row>
    <row r="46" spans="8:20">
      <c r="T46" s="58"/>
    </row>
    <row r="47" spans="8:20">
      <c r="T47" s="48"/>
    </row>
    <row r="48" spans="8:20">
      <c r="T48" s="48"/>
    </row>
    <row r="49" spans="20:20">
      <c r="T49" s="48"/>
    </row>
    <row r="50" spans="20:20">
      <c r="T50" s="229"/>
    </row>
    <row r="51" spans="20:20">
      <c r="T51" s="48"/>
    </row>
    <row r="52" spans="20:20">
      <c r="T52" s="48"/>
    </row>
    <row r="53" spans="20:20">
      <c r="T53" s="48"/>
    </row>
    <row r="54" spans="20:20">
      <c r="T54" s="5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0:U30"/>
    <mergeCell ref="B31:D3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2797-9B36-4223-A57C-97B69EFCBB4F}">
  <sheetPr>
    <tabColor rgb="FF92D050"/>
  </sheetPr>
  <dimension ref="A1:Z58"/>
  <sheetViews>
    <sheetView view="pageBreakPreview" zoomScaleSheetLayoutView="100" workbookViewId="0">
      <selection activeCell="E19" sqref="E19"/>
    </sheetView>
  </sheetViews>
  <sheetFormatPr defaultColWidth="8.125" defaultRowHeight="24"/>
  <cols>
    <col min="1" max="1" width="4.625" style="2" customWidth="1"/>
    <col min="2" max="2" width="51.125" style="2" customWidth="1"/>
    <col min="3" max="3" width="6" style="2" customWidth="1"/>
    <col min="4" max="4" width="7" style="2" customWidth="1"/>
    <col min="5" max="5" width="10.75" style="2" customWidth="1"/>
    <col min="6" max="6" width="12.5" style="2" customWidth="1"/>
    <col min="7" max="7" width="10.75" style="122" customWidth="1"/>
    <col min="8" max="8" width="6.375" style="66" customWidth="1"/>
    <col min="9" max="9" width="9" style="67" bestFit="1" customWidth="1"/>
    <col min="10" max="10" width="6.375" style="66" customWidth="1"/>
    <col min="11" max="11" width="9" style="67" bestFit="1" customWidth="1"/>
    <col min="12" max="12" width="6.375" style="67" customWidth="1"/>
    <col min="13" max="13" width="9" style="67" bestFit="1" customWidth="1"/>
    <col min="14" max="14" width="6.375" style="66" customWidth="1"/>
    <col min="15" max="15" width="9" style="67" bestFit="1" customWidth="1"/>
    <col min="16" max="16" width="6.375" style="66" customWidth="1"/>
    <col min="17" max="17" width="8.875" style="67" bestFit="1" customWidth="1"/>
    <col min="18" max="18" width="6.375" style="66" customWidth="1"/>
    <col min="19" max="19" width="9.875" style="67" bestFit="1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80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524300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/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42</v>
      </c>
      <c r="B9" s="137"/>
      <c r="C9" s="149"/>
      <c r="D9" s="149"/>
      <c r="E9" s="151"/>
      <c r="F9" s="151">
        <f>SUM(F10:F28)</f>
        <v>524300</v>
      </c>
      <c r="G9" s="151">
        <f t="shared" ref="G9:Q9" si="1">SUM(G10:G28)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38"/>
      <c r="S9" s="96">
        <f>I9+K9+M9+O9+Q9</f>
        <v>0</v>
      </c>
      <c r="T9" s="138"/>
      <c r="U9" s="11"/>
    </row>
    <row r="10" spans="1:26" s="12" customFormat="1">
      <c r="A10" s="218">
        <v>1</v>
      </c>
      <c r="B10" s="219" t="s">
        <v>207</v>
      </c>
      <c r="C10" s="23">
        <v>2</v>
      </c>
      <c r="D10" s="220" t="s">
        <v>63</v>
      </c>
      <c r="E10" s="221">
        <v>30000</v>
      </c>
      <c r="F10" s="715">
        <f>E10*C10</f>
        <v>60000</v>
      </c>
      <c r="G10" s="636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58"/>
      <c r="U10" s="11"/>
    </row>
    <row r="11" spans="1:26" s="12" customFormat="1">
      <c r="A11" s="24">
        <v>2</v>
      </c>
      <c r="B11" s="123" t="s">
        <v>197</v>
      </c>
      <c r="C11" s="222">
        <v>5</v>
      </c>
      <c r="D11" s="222" t="s">
        <v>63</v>
      </c>
      <c r="E11" s="223">
        <v>22000</v>
      </c>
      <c r="F11" s="158">
        <f t="shared" ref="F11:F19" si="2">E11*C11</f>
        <v>110000</v>
      </c>
      <c r="G11" s="56"/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58"/>
      <c r="U11" s="11"/>
    </row>
    <row r="12" spans="1:26" s="640" customFormat="1">
      <c r="A12" s="24">
        <v>3</v>
      </c>
      <c r="B12" s="637" t="s">
        <v>208</v>
      </c>
      <c r="C12" s="116">
        <v>1</v>
      </c>
      <c r="D12" s="116" t="s">
        <v>53</v>
      </c>
      <c r="E12" s="115">
        <v>13700</v>
      </c>
      <c r="F12" s="158">
        <f t="shared" si="2"/>
        <v>13700</v>
      </c>
      <c r="G12" s="438"/>
      <c r="H12" s="638"/>
      <c r="I12" s="262"/>
      <c r="J12" s="638"/>
      <c r="K12" s="262"/>
      <c r="L12" s="638"/>
      <c r="M12" s="262"/>
      <c r="N12" s="638"/>
      <c r="O12" s="262"/>
      <c r="P12" s="637"/>
      <c r="Q12" s="637"/>
      <c r="R12" s="639"/>
      <c r="S12" s="285"/>
      <c r="T12" s="203"/>
      <c r="U12" s="186"/>
    </row>
    <row r="13" spans="1:26">
      <c r="A13" s="24">
        <v>4</v>
      </c>
      <c r="B13" s="123" t="s">
        <v>209</v>
      </c>
      <c r="C13" s="357">
        <v>1</v>
      </c>
      <c r="D13" s="357" t="s">
        <v>63</v>
      </c>
      <c r="E13" s="358">
        <v>9300</v>
      </c>
      <c r="F13" s="154">
        <f t="shared" si="2"/>
        <v>9300</v>
      </c>
      <c r="G13" s="360"/>
      <c r="H13" s="558"/>
      <c r="I13" s="644"/>
      <c r="J13" s="558"/>
      <c r="K13" s="644"/>
      <c r="L13" s="558"/>
      <c r="M13" s="644"/>
      <c r="N13" s="558"/>
      <c r="O13" s="644"/>
      <c r="P13" s="555"/>
      <c r="Q13" s="555"/>
      <c r="R13" s="641"/>
      <c r="S13" s="245"/>
      <c r="T13" s="586"/>
      <c r="U13" s="11"/>
    </row>
    <row r="14" spans="1:26">
      <c r="A14" s="24">
        <v>5</v>
      </c>
      <c r="B14" s="123" t="s">
        <v>210</v>
      </c>
      <c r="C14" s="357">
        <v>1</v>
      </c>
      <c r="D14" s="357" t="s">
        <v>211</v>
      </c>
      <c r="E14" s="358">
        <v>308500</v>
      </c>
      <c r="F14" s="154">
        <f t="shared" si="2"/>
        <v>308500</v>
      </c>
      <c r="G14" s="360"/>
      <c r="H14" s="558"/>
      <c r="I14" s="644"/>
      <c r="J14" s="558"/>
      <c r="K14" s="644"/>
      <c r="L14" s="558"/>
      <c r="M14" s="644"/>
      <c r="N14" s="558"/>
      <c r="O14" s="644"/>
      <c r="P14" s="555"/>
      <c r="Q14" s="555"/>
      <c r="R14" s="641"/>
      <c r="S14" s="245"/>
      <c r="T14" s="586"/>
      <c r="U14" s="11"/>
    </row>
    <row r="15" spans="1:26">
      <c r="A15" s="24">
        <v>6</v>
      </c>
      <c r="B15" s="230" t="s">
        <v>212</v>
      </c>
      <c r="C15" s="357">
        <v>1</v>
      </c>
      <c r="D15" s="357" t="s">
        <v>63</v>
      </c>
      <c r="E15" s="358">
        <v>15000</v>
      </c>
      <c r="F15" s="154">
        <f t="shared" si="2"/>
        <v>15000</v>
      </c>
      <c r="G15" s="360"/>
      <c r="H15" s="558"/>
      <c r="I15" s="644"/>
      <c r="J15" s="558"/>
      <c r="K15" s="644"/>
      <c r="L15" s="558"/>
      <c r="M15" s="644"/>
      <c r="N15" s="558"/>
      <c r="O15" s="644"/>
      <c r="P15" s="555"/>
      <c r="Q15" s="555"/>
      <c r="R15" s="642"/>
      <c r="S15" s="245"/>
      <c r="T15" s="283"/>
      <c r="U15" s="11"/>
    </row>
    <row r="16" spans="1:26">
      <c r="A16" s="24">
        <v>7</v>
      </c>
      <c r="B16" s="123" t="s">
        <v>213</v>
      </c>
      <c r="C16" s="357">
        <v>3</v>
      </c>
      <c r="D16" s="357" t="s">
        <v>63</v>
      </c>
      <c r="E16" s="358">
        <v>2600</v>
      </c>
      <c r="F16" s="154">
        <f t="shared" si="2"/>
        <v>7800</v>
      </c>
      <c r="G16" s="360"/>
      <c r="H16" s="558"/>
      <c r="I16" s="644"/>
      <c r="J16" s="558"/>
      <c r="K16" s="644"/>
      <c r="L16" s="558"/>
      <c r="M16" s="644"/>
      <c r="N16" s="558"/>
      <c r="O16" s="644"/>
      <c r="P16" s="555"/>
      <c r="Q16" s="555"/>
      <c r="R16" s="642"/>
      <c r="S16" s="245"/>
      <c r="T16" s="283"/>
      <c r="U16" s="11"/>
    </row>
    <row r="17" spans="1:23">
      <c r="A17" s="24">
        <v>8</v>
      </c>
      <c r="B17" s="230"/>
      <c r="C17" s="357"/>
      <c r="D17" s="357"/>
      <c r="E17" s="358"/>
      <c r="F17" s="154">
        <f t="shared" si="2"/>
        <v>0</v>
      </c>
      <c r="G17" s="360"/>
      <c r="H17" s="558"/>
      <c r="I17" s="644"/>
      <c r="J17" s="558"/>
      <c r="K17" s="644"/>
      <c r="L17" s="558"/>
      <c r="M17" s="644"/>
      <c r="N17" s="558"/>
      <c r="O17" s="644"/>
      <c r="P17" s="555"/>
      <c r="Q17" s="555"/>
      <c r="R17" s="642"/>
      <c r="S17" s="245"/>
      <c r="T17" s="283"/>
      <c r="U17" s="11"/>
    </row>
    <row r="18" spans="1:23">
      <c r="A18" s="24">
        <v>9</v>
      </c>
      <c r="B18" s="230"/>
      <c r="C18" s="357"/>
      <c r="D18" s="357"/>
      <c r="E18" s="358"/>
      <c r="F18" s="154">
        <f t="shared" si="2"/>
        <v>0</v>
      </c>
      <c r="G18" s="360"/>
      <c r="H18" s="558"/>
      <c r="I18" s="644"/>
      <c r="J18" s="558"/>
      <c r="K18" s="644"/>
      <c r="L18" s="558"/>
      <c r="M18" s="644"/>
      <c r="N18" s="558"/>
      <c r="O18" s="644"/>
      <c r="P18" s="555"/>
      <c r="Q18" s="555"/>
      <c r="R18" s="642"/>
      <c r="S18" s="245"/>
      <c r="T18" s="283"/>
      <c r="U18" s="11"/>
    </row>
    <row r="19" spans="1:23">
      <c r="A19" s="220">
        <v>10</v>
      </c>
      <c r="B19" s="230"/>
      <c r="C19" s="357"/>
      <c r="D19" s="357"/>
      <c r="E19" s="358"/>
      <c r="F19" s="154">
        <f t="shared" si="2"/>
        <v>0</v>
      </c>
      <c r="G19" s="360"/>
      <c r="H19" s="558"/>
      <c r="I19" s="644"/>
      <c r="J19" s="558"/>
      <c r="K19" s="644"/>
      <c r="L19" s="558"/>
      <c r="M19" s="644"/>
      <c r="N19" s="558"/>
      <c r="O19" s="644"/>
      <c r="P19" s="555"/>
      <c r="Q19" s="555"/>
      <c r="R19" s="642"/>
      <c r="S19" s="245"/>
      <c r="T19" s="283"/>
      <c r="U19" s="11"/>
    </row>
    <row r="20" spans="1:23">
      <c r="A20" s="24"/>
      <c r="B20" s="230"/>
      <c r="C20" s="357"/>
      <c r="D20" s="357"/>
      <c r="E20" s="358"/>
      <c r="F20" s="358"/>
      <c r="G20" s="360"/>
      <c r="H20" s="558"/>
      <c r="I20" s="644"/>
      <c r="J20" s="558"/>
      <c r="K20" s="644"/>
      <c r="L20" s="558"/>
      <c r="M20" s="644"/>
      <c r="N20" s="558"/>
      <c r="O20" s="644"/>
      <c r="P20" s="555"/>
      <c r="Q20" s="555"/>
      <c r="R20" s="642"/>
      <c r="S20" s="245"/>
      <c r="T20" s="283"/>
      <c r="U20" s="11"/>
    </row>
    <row r="21" spans="1:23">
      <c r="A21" s="24"/>
      <c r="B21" s="230"/>
      <c r="C21" s="357"/>
      <c r="D21" s="357"/>
      <c r="E21" s="358"/>
      <c r="F21" s="358"/>
      <c r="G21" s="360"/>
      <c r="H21" s="558"/>
      <c r="I21" s="644"/>
      <c r="J21" s="558"/>
      <c r="K21" s="644"/>
      <c r="L21" s="558"/>
      <c r="M21" s="644"/>
      <c r="N21" s="558"/>
      <c r="O21" s="644"/>
      <c r="P21" s="555"/>
      <c r="Q21" s="555"/>
      <c r="R21" s="642"/>
      <c r="S21" s="245"/>
      <c r="T21" s="283"/>
      <c r="U21" s="11"/>
    </row>
    <row r="22" spans="1:23" s="12" customFormat="1">
      <c r="A22" s="24"/>
      <c r="B22" s="224"/>
      <c r="C22" s="225"/>
      <c r="D22" s="225"/>
      <c r="E22" s="226"/>
      <c r="F22" s="226"/>
      <c r="G22" s="248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191"/>
      <c r="S22" s="191"/>
      <c r="T22" s="26"/>
      <c r="U22" s="11"/>
    </row>
    <row r="23" spans="1:23" s="12" customFormat="1">
      <c r="A23" s="24"/>
      <c r="B23" s="123"/>
      <c r="C23" s="24"/>
      <c r="D23" s="24"/>
      <c r="E23" s="101"/>
      <c r="F23" s="101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1"/>
    </row>
    <row r="24" spans="1:23" s="12" customFormat="1">
      <c r="A24" s="24"/>
      <c r="B24" s="123"/>
      <c r="C24" s="24"/>
      <c r="D24" s="24"/>
      <c r="E24" s="101"/>
      <c r="F24" s="101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3">
      <c r="A25" s="24"/>
      <c r="B25" s="123"/>
      <c r="C25" s="24"/>
      <c r="D25" s="24"/>
      <c r="E25" s="227"/>
      <c r="F25" s="101"/>
      <c r="G25" s="56"/>
      <c r="H25" s="228"/>
      <c r="I25" s="583"/>
      <c r="J25" s="228"/>
      <c r="K25" s="583"/>
      <c r="L25" s="583"/>
      <c r="M25" s="583"/>
      <c r="N25" s="228"/>
      <c r="O25" s="583"/>
      <c r="P25" s="228"/>
      <c r="Q25" s="583"/>
      <c r="R25" s="228"/>
      <c r="S25" s="583"/>
      <c r="T25" s="48"/>
      <c r="U25" s="11"/>
    </row>
    <row r="26" spans="1:23">
      <c r="A26" s="24">
        <v>17</v>
      </c>
      <c r="B26" s="247"/>
      <c r="C26" s="225"/>
      <c r="D26" s="225"/>
      <c r="E26" s="226"/>
      <c r="F26" s="226"/>
      <c r="G26" s="2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8"/>
      <c r="U26" s="11"/>
    </row>
    <row r="27" spans="1:23" s="253" customFormat="1">
      <c r="A27" s="24">
        <v>18</v>
      </c>
      <c r="B27" s="123"/>
      <c r="C27" s="24"/>
      <c r="D27" s="24"/>
      <c r="E27" s="227"/>
      <c r="F27" s="101"/>
      <c r="G27" s="56"/>
      <c r="H27" s="54"/>
      <c r="I27" s="55"/>
      <c r="J27" s="54"/>
      <c r="K27" s="55"/>
      <c r="L27" s="55"/>
      <c r="M27" s="55"/>
      <c r="N27" s="54"/>
      <c r="O27" s="55"/>
      <c r="P27" s="54"/>
      <c r="Q27" s="55"/>
      <c r="R27" s="54"/>
      <c r="S27" s="55"/>
      <c r="T27" s="48"/>
      <c r="U27" s="252"/>
    </row>
    <row r="28" spans="1:23" s="282" customFormat="1">
      <c r="A28" s="13">
        <v>19</v>
      </c>
      <c r="B28" s="131"/>
      <c r="C28" s="13"/>
      <c r="D28" s="13"/>
      <c r="E28" s="132"/>
      <c r="F28" s="132"/>
      <c r="G28" s="133"/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49"/>
      <c r="U28" s="274"/>
    </row>
    <row r="29" spans="1:23">
      <c r="I29" s="53"/>
      <c r="K29" s="53"/>
      <c r="L29" s="53"/>
      <c r="M29" s="53"/>
      <c r="O29" s="53"/>
      <c r="Q29" s="53"/>
      <c r="S29" s="53"/>
    </row>
    <row r="30" spans="1:23" s="14" customFormat="1" ht="20.100000000000001" customHeight="1">
      <c r="A30" s="732" t="s">
        <v>9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135"/>
      <c r="W30" s="135"/>
    </row>
    <row r="31" spans="1:23" s="14" customFormat="1" ht="20.100000000000001" customHeight="1">
      <c r="A31" s="15" t="s">
        <v>10</v>
      </c>
      <c r="B31" s="744" t="s">
        <v>11</v>
      </c>
      <c r="C31" s="744"/>
      <c r="D31" s="744"/>
      <c r="E31" s="16"/>
      <c r="F31" s="16"/>
      <c r="G31" s="135"/>
      <c r="H31" s="16"/>
      <c r="I31" s="135"/>
      <c r="J31" s="16"/>
      <c r="K31" s="135"/>
      <c r="L31" s="135"/>
      <c r="M31" s="135"/>
      <c r="N31" s="16"/>
      <c r="O31" s="135"/>
      <c r="P31" s="16"/>
      <c r="Q31" s="135"/>
      <c r="R31" s="16"/>
      <c r="S31" s="135"/>
      <c r="T31" s="135"/>
      <c r="U31" s="135"/>
      <c r="V31" s="135"/>
      <c r="W31" s="135"/>
    </row>
    <row r="32" spans="1:23" s="17" customFormat="1" ht="21.75">
      <c r="B32" s="17" t="s">
        <v>12</v>
      </c>
      <c r="G32" s="18"/>
      <c r="H32" s="16"/>
      <c r="I32" s="19"/>
      <c r="J32" s="16"/>
      <c r="K32" s="19"/>
      <c r="L32" s="19"/>
      <c r="M32" s="19"/>
      <c r="N32" s="16"/>
      <c r="O32" s="19"/>
      <c r="P32" s="16"/>
      <c r="Q32" s="19"/>
      <c r="R32" s="16"/>
      <c r="S32" s="19"/>
      <c r="T32" s="19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63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64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0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6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2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61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135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19"/>
    </row>
    <row r="46" spans="8:20">
      <c r="T46" s="58"/>
    </row>
    <row r="47" spans="8:20">
      <c r="T47" s="48"/>
    </row>
    <row r="48" spans="8:20">
      <c r="T48" s="48"/>
    </row>
    <row r="49" spans="20:20">
      <c r="T49" s="48"/>
    </row>
    <row r="50" spans="20:20">
      <c r="T50" s="229"/>
    </row>
    <row r="51" spans="20:20">
      <c r="T51" s="48"/>
    </row>
    <row r="52" spans="20:20">
      <c r="T52" s="48"/>
    </row>
    <row r="53" spans="20:20">
      <c r="T53" s="48"/>
    </row>
    <row r="54" spans="20:20">
      <c r="T54" s="5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0:U30"/>
    <mergeCell ref="B31:D3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938A-5FCD-435A-844B-275AB89F000B}">
  <sheetPr>
    <tabColor rgb="FF92D050"/>
  </sheetPr>
  <dimension ref="A1:Z58"/>
  <sheetViews>
    <sheetView view="pageBreakPreview" topLeftCell="A6" zoomScaleSheetLayoutView="100" workbookViewId="0">
      <selection activeCell="I22" sqref="I22"/>
    </sheetView>
  </sheetViews>
  <sheetFormatPr defaultColWidth="8.125" defaultRowHeight="24"/>
  <cols>
    <col min="1" max="1" width="4.625" style="2" customWidth="1"/>
    <col min="2" max="2" width="51.125" style="2" customWidth="1"/>
    <col min="3" max="3" width="6" style="2" customWidth="1"/>
    <col min="4" max="4" width="7" style="2" customWidth="1"/>
    <col min="5" max="5" width="10.75" style="2" customWidth="1"/>
    <col min="6" max="6" width="12.5" style="2" customWidth="1"/>
    <col min="7" max="7" width="10.75" style="122" customWidth="1"/>
    <col min="8" max="8" width="6.375" style="66" customWidth="1"/>
    <col min="9" max="9" width="9" style="67" bestFit="1" customWidth="1"/>
    <col min="10" max="10" width="6.375" style="66" customWidth="1"/>
    <col min="11" max="11" width="9" style="67" bestFit="1" customWidth="1"/>
    <col min="12" max="12" width="6.375" style="67" customWidth="1"/>
    <col min="13" max="13" width="9" style="67" bestFit="1" customWidth="1"/>
    <col min="14" max="14" width="6.375" style="66" customWidth="1"/>
    <col min="15" max="15" width="9" style="67" bestFit="1" customWidth="1"/>
    <col min="16" max="16" width="6.375" style="66" customWidth="1"/>
    <col min="17" max="17" width="8.875" style="67" bestFit="1" customWidth="1"/>
    <col min="18" max="18" width="6.375" style="66" customWidth="1"/>
    <col min="19" max="19" width="9.875" style="67" bestFit="1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80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1221300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/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37</v>
      </c>
      <c r="B9" s="137"/>
      <c r="C9" s="149"/>
      <c r="D9" s="149"/>
      <c r="E9" s="151"/>
      <c r="F9" s="151">
        <f>SUM(F10:F28)</f>
        <v>1221300</v>
      </c>
      <c r="G9" s="151">
        <f t="shared" ref="G9:Q9" si="1">SUM(G10:G28)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38"/>
      <c r="S9" s="96">
        <f>I9+K9+M9+O9+Q9</f>
        <v>0</v>
      </c>
      <c r="T9" s="138"/>
      <c r="U9" s="11"/>
    </row>
    <row r="10" spans="1:26" s="12" customFormat="1">
      <c r="A10" s="218">
        <v>1</v>
      </c>
      <c r="B10" s="219" t="s">
        <v>214</v>
      </c>
      <c r="C10" s="23">
        <v>1</v>
      </c>
      <c r="D10" s="220" t="s">
        <v>53</v>
      </c>
      <c r="E10" s="221">
        <v>30600</v>
      </c>
      <c r="F10" s="715">
        <f>E10*C10</f>
        <v>30600</v>
      </c>
      <c r="G10" s="636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58"/>
      <c r="U10" s="11"/>
    </row>
    <row r="11" spans="1:26" s="12" customFormat="1">
      <c r="A11" s="118">
        <v>2</v>
      </c>
      <c r="B11" s="123" t="s">
        <v>215</v>
      </c>
      <c r="C11" s="222">
        <v>3</v>
      </c>
      <c r="D11" s="222" t="s">
        <v>63</v>
      </c>
      <c r="E11" s="223">
        <v>15000</v>
      </c>
      <c r="F11" s="158">
        <f t="shared" ref="F11:F23" si="2">E11*C11</f>
        <v>45000</v>
      </c>
      <c r="G11" s="56"/>
      <c r="H11" s="124"/>
      <c r="I11" s="109"/>
      <c r="J11" s="124"/>
      <c r="K11" s="125"/>
      <c r="L11" s="125"/>
      <c r="M11" s="125"/>
      <c r="N11" s="124"/>
      <c r="O11" s="125"/>
      <c r="P11" s="124"/>
      <c r="Q11" s="125"/>
      <c r="R11" s="26"/>
      <c r="S11" s="26"/>
      <c r="T11" s="58"/>
      <c r="U11" s="11"/>
    </row>
    <row r="12" spans="1:26" s="640" customFormat="1">
      <c r="A12" s="24">
        <v>3</v>
      </c>
      <c r="B12" s="637" t="s">
        <v>216</v>
      </c>
      <c r="C12" s="116">
        <v>2</v>
      </c>
      <c r="D12" s="116" t="s">
        <v>63</v>
      </c>
      <c r="E12" s="115">
        <v>12900</v>
      </c>
      <c r="F12" s="158">
        <f t="shared" si="2"/>
        <v>25800</v>
      </c>
      <c r="G12" s="438"/>
      <c r="H12" s="638"/>
      <c r="I12" s="262"/>
      <c r="J12" s="638"/>
      <c r="K12" s="262"/>
      <c r="L12" s="638"/>
      <c r="M12" s="262"/>
      <c r="N12" s="638"/>
      <c r="O12" s="262"/>
      <c r="P12" s="637"/>
      <c r="Q12" s="637"/>
      <c r="R12" s="639"/>
      <c r="S12" s="285"/>
      <c r="T12" s="203"/>
      <c r="U12" s="186"/>
    </row>
    <row r="13" spans="1:26">
      <c r="A13" s="24">
        <v>4</v>
      </c>
      <c r="B13" s="123" t="s">
        <v>217</v>
      </c>
      <c r="C13" s="357">
        <v>1</v>
      </c>
      <c r="D13" s="357" t="s">
        <v>63</v>
      </c>
      <c r="E13" s="358">
        <v>36000</v>
      </c>
      <c r="F13" s="158">
        <f t="shared" si="2"/>
        <v>36000</v>
      </c>
      <c r="G13" s="360"/>
      <c r="H13" s="558"/>
      <c r="I13" s="644"/>
      <c r="J13" s="558"/>
      <c r="K13" s="644"/>
      <c r="L13" s="558"/>
      <c r="M13" s="644"/>
      <c r="N13" s="558"/>
      <c r="O13" s="644"/>
      <c r="P13" s="555"/>
      <c r="Q13" s="555"/>
      <c r="R13" s="641"/>
      <c r="S13" s="245"/>
      <c r="T13" s="586"/>
      <c r="U13" s="11"/>
    </row>
    <row r="14" spans="1:26">
      <c r="A14" s="24">
        <v>5</v>
      </c>
      <c r="B14" s="123" t="s">
        <v>218</v>
      </c>
      <c r="C14" s="357">
        <v>1</v>
      </c>
      <c r="D14" s="357" t="s">
        <v>63</v>
      </c>
      <c r="E14" s="358">
        <v>8900</v>
      </c>
      <c r="F14" s="158">
        <f t="shared" si="2"/>
        <v>8900</v>
      </c>
      <c r="G14" s="360"/>
      <c r="H14" s="558"/>
      <c r="I14" s="644"/>
      <c r="J14" s="558"/>
      <c r="K14" s="644"/>
      <c r="L14" s="558"/>
      <c r="M14" s="644"/>
      <c r="N14" s="558"/>
      <c r="O14" s="644"/>
      <c r="P14" s="555"/>
      <c r="Q14" s="555"/>
      <c r="R14" s="641"/>
      <c r="S14" s="245"/>
      <c r="T14" s="586"/>
      <c r="U14" s="11"/>
    </row>
    <row r="15" spans="1:26">
      <c r="A15" s="24">
        <v>6</v>
      </c>
      <c r="B15" s="230" t="s">
        <v>219</v>
      </c>
      <c r="C15" s="357">
        <v>5</v>
      </c>
      <c r="D15" s="357" t="s">
        <v>63</v>
      </c>
      <c r="E15" s="358">
        <v>9500</v>
      </c>
      <c r="F15" s="158">
        <f t="shared" si="2"/>
        <v>47500</v>
      </c>
      <c r="G15" s="360"/>
      <c r="H15" s="558"/>
      <c r="I15" s="644"/>
      <c r="J15" s="558"/>
      <c r="K15" s="644"/>
      <c r="L15" s="558"/>
      <c r="M15" s="644"/>
      <c r="N15" s="558"/>
      <c r="O15" s="644"/>
      <c r="P15" s="555"/>
      <c r="Q15" s="555"/>
      <c r="R15" s="642"/>
      <c r="S15" s="245"/>
      <c r="T15" s="283"/>
      <c r="U15" s="11"/>
    </row>
    <row r="16" spans="1:26">
      <c r="A16" s="24">
        <v>7</v>
      </c>
      <c r="B16" s="123" t="s">
        <v>220</v>
      </c>
      <c r="C16" s="357">
        <v>5</v>
      </c>
      <c r="D16" s="357" t="s">
        <v>63</v>
      </c>
      <c r="E16" s="358">
        <v>19500</v>
      </c>
      <c r="F16" s="158">
        <f t="shared" si="2"/>
        <v>97500</v>
      </c>
      <c r="G16" s="360"/>
      <c r="H16" s="558"/>
      <c r="I16" s="644"/>
      <c r="J16" s="558"/>
      <c r="K16" s="644"/>
      <c r="L16" s="558"/>
      <c r="M16" s="644"/>
      <c r="N16" s="558"/>
      <c r="O16" s="644"/>
      <c r="P16" s="555"/>
      <c r="Q16" s="555"/>
      <c r="R16" s="642"/>
      <c r="S16" s="245"/>
      <c r="T16" s="283"/>
      <c r="U16" s="11"/>
    </row>
    <row r="17" spans="1:23">
      <c r="A17" s="24">
        <v>8</v>
      </c>
      <c r="B17" s="230" t="s">
        <v>200</v>
      </c>
      <c r="C17" s="357">
        <v>2</v>
      </c>
      <c r="D17" s="357" t="s">
        <v>63</v>
      </c>
      <c r="E17" s="358">
        <v>27000</v>
      </c>
      <c r="F17" s="158">
        <f t="shared" si="2"/>
        <v>54000</v>
      </c>
      <c r="G17" s="360"/>
      <c r="H17" s="558"/>
      <c r="I17" s="644"/>
      <c r="J17" s="558"/>
      <c r="K17" s="644"/>
      <c r="L17" s="558"/>
      <c r="M17" s="644"/>
      <c r="N17" s="558"/>
      <c r="O17" s="644"/>
      <c r="P17" s="555"/>
      <c r="Q17" s="555"/>
      <c r="R17" s="642"/>
      <c r="S17" s="245"/>
      <c r="T17" s="283"/>
      <c r="U17" s="11"/>
    </row>
    <row r="18" spans="1:23">
      <c r="A18" s="24">
        <v>9</v>
      </c>
      <c r="B18" s="230" t="s">
        <v>221</v>
      </c>
      <c r="C18" s="357">
        <v>4</v>
      </c>
      <c r="D18" s="357" t="s">
        <v>63</v>
      </c>
      <c r="E18" s="358">
        <v>45000</v>
      </c>
      <c r="F18" s="158">
        <f t="shared" si="2"/>
        <v>180000</v>
      </c>
      <c r="G18" s="360"/>
      <c r="H18" s="558"/>
      <c r="I18" s="644"/>
      <c r="J18" s="558"/>
      <c r="K18" s="644"/>
      <c r="L18" s="558"/>
      <c r="M18" s="644"/>
      <c r="N18" s="558"/>
      <c r="O18" s="644"/>
      <c r="P18" s="555"/>
      <c r="Q18" s="555"/>
      <c r="R18" s="642"/>
      <c r="S18" s="245"/>
      <c r="T18" s="283"/>
      <c r="U18" s="11"/>
    </row>
    <row r="19" spans="1:23">
      <c r="A19" s="24">
        <v>10</v>
      </c>
      <c r="B19" s="230" t="s">
        <v>222</v>
      </c>
      <c r="C19" s="357">
        <v>5</v>
      </c>
      <c r="D19" s="357" t="s">
        <v>63</v>
      </c>
      <c r="E19" s="358">
        <v>19000</v>
      </c>
      <c r="F19" s="158">
        <f t="shared" si="2"/>
        <v>95000</v>
      </c>
      <c r="G19" s="360"/>
      <c r="H19" s="558"/>
      <c r="I19" s="644"/>
      <c r="J19" s="558"/>
      <c r="K19" s="644"/>
      <c r="L19" s="558"/>
      <c r="M19" s="644"/>
      <c r="N19" s="558"/>
      <c r="O19" s="644"/>
      <c r="P19" s="555"/>
      <c r="Q19" s="555"/>
      <c r="R19" s="642"/>
      <c r="S19" s="245"/>
      <c r="T19" s="283"/>
      <c r="U19" s="11"/>
    </row>
    <row r="20" spans="1:23">
      <c r="A20" s="24">
        <v>11</v>
      </c>
      <c r="B20" s="230" t="s">
        <v>223</v>
      </c>
      <c r="C20" s="357">
        <v>1</v>
      </c>
      <c r="D20" s="357" t="s">
        <v>53</v>
      </c>
      <c r="E20" s="358">
        <v>180000</v>
      </c>
      <c r="F20" s="158">
        <f t="shared" si="2"/>
        <v>180000</v>
      </c>
      <c r="G20" s="360"/>
      <c r="H20" s="558"/>
      <c r="I20" s="644"/>
      <c r="J20" s="558"/>
      <c r="K20" s="644"/>
      <c r="L20" s="558"/>
      <c r="M20" s="644"/>
      <c r="N20" s="558"/>
      <c r="O20" s="644"/>
      <c r="P20" s="555"/>
      <c r="Q20" s="555"/>
      <c r="R20" s="642"/>
      <c r="S20" s="245"/>
      <c r="T20" s="283"/>
      <c r="U20" s="11"/>
    </row>
    <row r="21" spans="1:23">
      <c r="A21" s="24">
        <v>12</v>
      </c>
      <c r="B21" s="230" t="s">
        <v>224</v>
      </c>
      <c r="C21" s="357">
        <v>2</v>
      </c>
      <c r="D21" s="357" t="s">
        <v>53</v>
      </c>
      <c r="E21" s="358">
        <v>85500</v>
      </c>
      <c r="F21" s="158">
        <f t="shared" si="2"/>
        <v>171000</v>
      </c>
      <c r="G21" s="360"/>
      <c r="H21" s="558"/>
      <c r="I21" s="644"/>
      <c r="J21" s="558"/>
      <c r="K21" s="644"/>
      <c r="L21" s="558"/>
      <c r="M21" s="644"/>
      <c r="N21" s="558"/>
      <c r="O21" s="644"/>
      <c r="P21" s="555"/>
      <c r="Q21" s="555"/>
      <c r="R21" s="642"/>
      <c r="S21" s="245"/>
      <c r="T21" s="283"/>
      <c r="U21" s="11"/>
    </row>
    <row r="22" spans="1:23" s="12" customFormat="1">
      <c r="A22" s="24">
        <v>13</v>
      </c>
      <c r="B22" s="224" t="s">
        <v>225</v>
      </c>
      <c r="C22" s="225">
        <v>1</v>
      </c>
      <c r="D22" s="225" t="s">
        <v>63</v>
      </c>
      <c r="E22" s="226">
        <v>250000</v>
      </c>
      <c r="F22" s="158">
        <f t="shared" si="2"/>
        <v>250000</v>
      </c>
      <c r="G22" s="248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191"/>
      <c r="S22" s="191"/>
      <c r="T22" s="26"/>
      <c r="U22" s="11"/>
    </row>
    <row r="23" spans="1:23" s="12" customFormat="1">
      <c r="A23" s="24">
        <v>14</v>
      </c>
      <c r="B23" s="123"/>
      <c r="C23" s="24"/>
      <c r="D23" s="24"/>
      <c r="E23" s="101"/>
      <c r="F23" s="154">
        <f t="shared" si="2"/>
        <v>0</v>
      </c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1"/>
    </row>
    <row r="24" spans="1:23" s="12" customFormat="1">
      <c r="A24" s="220">
        <v>15</v>
      </c>
      <c r="B24" s="123"/>
      <c r="C24" s="24"/>
      <c r="D24" s="24"/>
      <c r="E24" s="101"/>
      <c r="F24" s="101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3">
      <c r="A25" s="24"/>
      <c r="B25" s="123"/>
      <c r="C25" s="24"/>
      <c r="D25" s="24"/>
      <c r="E25" s="227"/>
      <c r="F25" s="101"/>
      <c r="G25" s="56"/>
      <c r="H25" s="228"/>
      <c r="I25" s="583"/>
      <c r="J25" s="228"/>
      <c r="K25" s="583"/>
      <c r="L25" s="583"/>
      <c r="M25" s="583"/>
      <c r="N25" s="228"/>
      <c r="O25" s="583"/>
      <c r="P25" s="228"/>
      <c r="Q25" s="583"/>
      <c r="R25" s="228"/>
      <c r="S25" s="583"/>
      <c r="T25" s="48"/>
      <c r="U25" s="11"/>
    </row>
    <row r="26" spans="1:23">
      <c r="A26" s="24"/>
      <c r="B26" s="247"/>
      <c r="C26" s="225"/>
      <c r="D26" s="225"/>
      <c r="E26" s="226"/>
      <c r="F26" s="226"/>
      <c r="G26" s="2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8"/>
      <c r="U26" s="11"/>
    </row>
    <row r="27" spans="1:23" s="253" customFormat="1">
      <c r="A27" s="24"/>
      <c r="B27" s="123"/>
      <c r="C27" s="24"/>
      <c r="D27" s="24"/>
      <c r="E27" s="227"/>
      <c r="F27" s="101"/>
      <c r="G27" s="56"/>
      <c r="H27" s="54"/>
      <c r="I27" s="55"/>
      <c r="J27" s="54"/>
      <c r="K27" s="55"/>
      <c r="L27" s="55"/>
      <c r="M27" s="55"/>
      <c r="N27" s="54"/>
      <c r="O27" s="55"/>
      <c r="P27" s="54"/>
      <c r="Q27" s="55"/>
      <c r="R27" s="54"/>
      <c r="S27" s="55"/>
      <c r="T27" s="48"/>
      <c r="U27" s="252"/>
    </row>
    <row r="28" spans="1:23" s="282" customFormat="1">
      <c r="A28" s="13"/>
      <c r="B28" s="131"/>
      <c r="C28" s="13"/>
      <c r="D28" s="13"/>
      <c r="E28" s="132"/>
      <c r="F28" s="132"/>
      <c r="G28" s="133"/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49"/>
      <c r="U28" s="274"/>
    </row>
    <row r="29" spans="1:23">
      <c r="I29" s="53"/>
      <c r="K29" s="53"/>
      <c r="L29" s="53"/>
      <c r="M29" s="53"/>
      <c r="O29" s="53"/>
      <c r="Q29" s="53"/>
      <c r="S29" s="53"/>
    </row>
    <row r="30" spans="1:23" s="14" customFormat="1" ht="20.100000000000001" customHeight="1">
      <c r="A30" s="732" t="s">
        <v>9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135"/>
      <c r="W30" s="135"/>
    </row>
    <row r="31" spans="1:23" s="14" customFormat="1" ht="20.100000000000001" customHeight="1">
      <c r="A31" s="15" t="s">
        <v>10</v>
      </c>
      <c r="B31" s="744" t="s">
        <v>11</v>
      </c>
      <c r="C31" s="744"/>
      <c r="D31" s="744"/>
      <c r="E31" s="16"/>
      <c r="F31" s="16"/>
      <c r="G31" s="135"/>
      <c r="H31" s="16"/>
      <c r="I31" s="135"/>
      <c r="J31" s="16"/>
      <c r="K31" s="135"/>
      <c r="L31" s="135"/>
      <c r="M31" s="135"/>
      <c r="N31" s="16"/>
      <c r="O31" s="135"/>
      <c r="P31" s="16"/>
      <c r="Q31" s="135"/>
      <c r="R31" s="16"/>
      <c r="S31" s="135"/>
      <c r="T31" s="135"/>
      <c r="U31" s="135"/>
      <c r="V31" s="135"/>
      <c r="W31" s="135"/>
    </row>
    <row r="32" spans="1:23" s="17" customFormat="1" ht="21.75">
      <c r="B32" s="17" t="s">
        <v>12</v>
      </c>
      <c r="G32" s="18"/>
      <c r="H32" s="16"/>
      <c r="I32" s="19"/>
      <c r="J32" s="16"/>
      <c r="K32" s="19"/>
      <c r="L32" s="19"/>
      <c r="M32" s="19"/>
      <c r="N32" s="16"/>
      <c r="O32" s="19"/>
      <c r="P32" s="16"/>
      <c r="Q32" s="19"/>
      <c r="R32" s="16"/>
      <c r="S32" s="19"/>
      <c r="T32" s="19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63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64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0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6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2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61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135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19"/>
    </row>
    <row r="46" spans="8:20">
      <c r="T46" s="58"/>
    </row>
    <row r="47" spans="8:20">
      <c r="T47" s="48"/>
    </row>
    <row r="48" spans="8:20">
      <c r="T48" s="48"/>
    </row>
    <row r="49" spans="20:20">
      <c r="T49" s="48"/>
    </row>
    <row r="50" spans="20:20">
      <c r="T50" s="229"/>
    </row>
    <row r="51" spans="20:20">
      <c r="T51" s="48"/>
    </row>
    <row r="52" spans="20:20">
      <c r="T52" s="48"/>
    </row>
    <row r="53" spans="20:20">
      <c r="T53" s="48"/>
    </row>
    <row r="54" spans="20:20">
      <c r="T54" s="5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0:U30"/>
    <mergeCell ref="B31:D3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6E12-29F1-4376-90D4-603A1EDEC873}">
  <sheetPr>
    <tabColor rgb="FF92D050"/>
  </sheetPr>
  <dimension ref="A1:Z58"/>
  <sheetViews>
    <sheetView view="pageBreakPreview" zoomScaleSheetLayoutView="100" workbookViewId="0">
      <selection activeCell="H15" sqref="H15"/>
    </sheetView>
  </sheetViews>
  <sheetFormatPr defaultColWidth="8.125" defaultRowHeight="24"/>
  <cols>
    <col min="1" max="1" width="4.625" style="2" customWidth="1"/>
    <col min="2" max="2" width="46.5" style="2" customWidth="1"/>
    <col min="3" max="4" width="7" style="2" customWidth="1"/>
    <col min="5" max="5" width="12.5" style="2" customWidth="1"/>
    <col min="6" max="6" width="13" style="2" customWidth="1"/>
    <col min="7" max="7" width="10.1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7.625" style="67" bestFit="1" customWidth="1"/>
    <col min="18" max="18" width="6.375" style="66" customWidth="1"/>
    <col min="19" max="19" width="9" style="67" bestFit="1" customWidth="1"/>
    <col min="20" max="20" width="9.3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245500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30</v>
      </c>
      <c r="B9" s="137"/>
      <c r="C9" s="149"/>
      <c r="D9" s="149"/>
      <c r="E9" s="151"/>
      <c r="F9" s="151">
        <f>SUM(F10:F19)</f>
        <v>245500</v>
      </c>
      <c r="G9" s="151">
        <f t="shared" ref="G9:Q9" si="1">SUM(G10:G19)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H9+J9+L9+N9+P9</f>
        <v>0</v>
      </c>
      <c r="S9" s="96">
        <f>I9+K9+M9+O9+Q9</f>
        <v>0</v>
      </c>
      <c r="T9" s="138"/>
      <c r="U9" s="11"/>
    </row>
    <row r="10" spans="1:26">
      <c r="A10" s="225">
        <v>1</v>
      </c>
      <c r="B10" s="247" t="s">
        <v>226</v>
      </c>
      <c r="C10" s="225">
        <v>1</v>
      </c>
      <c r="D10" s="225" t="s">
        <v>63</v>
      </c>
      <c r="E10" s="226">
        <v>8900</v>
      </c>
      <c r="F10" s="226">
        <f>E10*C10</f>
        <v>8900</v>
      </c>
      <c r="G10" s="248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229"/>
      <c r="U10" s="11"/>
    </row>
    <row r="11" spans="1:26" s="580" customFormat="1">
      <c r="A11" s="357">
        <v>2</v>
      </c>
      <c r="B11" s="555" t="s">
        <v>215</v>
      </c>
      <c r="C11" s="357">
        <v>1</v>
      </c>
      <c r="D11" s="357" t="s">
        <v>63</v>
      </c>
      <c r="E11" s="358">
        <v>15000</v>
      </c>
      <c r="F11" s="101">
        <f t="shared" ref="F11:F14" si="2">E11*C11</f>
        <v>15000</v>
      </c>
      <c r="G11" s="360"/>
      <c r="H11" s="397"/>
      <c r="I11" s="648"/>
      <c r="J11" s="648"/>
      <c r="K11" s="648"/>
      <c r="L11" s="397"/>
      <c r="M11" s="648"/>
      <c r="N11" s="649"/>
      <c r="O11" s="275"/>
      <c r="P11" s="555"/>
      <c r="Q11" s="555"/>
      <c r="R11" s="581"/>
      <c r="S11" s="397"/>
      <c r="T11" s="558"/>
      <c r="U11" s="647">
        <f>SUM(S11:S17)</f>
        <v>0</v>
      </c>
    </row>
    <row r="12" spans="1:26" s="580" customFormat="1">
      <c r="A12" s="225">
        <v>3</v>
      </c>
      <c r="B12" s="555" t="s">
        <v>227</v>
      </c>
      <c r="C12" s="357">
        <v>3</v>
      </c>
      <c r="D12" s="357" t="s">
        <v>63</v>
      </c>
      <c r="E12" s="358">
        <v>30000</v>
      </c>
      <c r="F12" s="101">
        <f t="shared" si="2"/>
        <v>90000</v>
      </c>
      <c r="G12" s="360"/>
      <c r="H12" s="649"/>
      <c r="I12" s="275"/>
      <c r="J12" s="648"/>
      <c r="K12" s="648"/>
      <c r="L12" s="649"/>
      <c r="M12" s="275"/>
      <c r="N12" s="649"/>
      <c r="O12" s="275"/>
      <c r="P12" s="555"/>
      <c r="Q12" s="555"/>
      <c r="R12" s="581"/>
      <c r="S12" s="397"/>
      <c r="T12" s="558"/>
      <c r="U12" s="565"/>
    </row>
    <row r="13" spans="1:26" s="580" customFormat="1">
      <c r="A13" s="357">
        <v>4</v>
      </c>
      <c r="B13" s="555" t="s">
        <v>228</v>
      </c>
      <c r="C13" s="357">
        <v>1</v>
      </c>
      <c r="D13" s="357" t="s">
        <v>53</v>
      </c>
      <c r="E13" s="358">
        <v>131600</v>
      </c>
      <c r="F13" s="101">
        <f t="shared" si="2"/>
        <v>131600</v>
      </c>
      <c r="G13" s="360"/>
      <c r="H13" s="581"/>
      <c r="I13" s="581"/>
      <c r="J13" s="581"/>
      <c r="K13" s="581"/>
      <c r="L13" s="581"/>
      <c r="M13" s="581"/>
      <c r="N13" s="655"/>
      <c r="O13" s="655"/>
      <c r="P13" s="555"/>
      <c r="Q13" s="555"/>
      <c r="R13" s="581"/>
      <c r="S13" s="397"/>
      <c r="T13" s="558"/>
      <c r="U13" s="565"/>
    </row>
    <row r="14" spans="1:26" s="580" customFormat="1">
      <c r="A14" s="225">
        <v>5</v>
      </c>
      <c r="B14" s="555"/>
      <c r="C14" s="357"/>
      <c r="D14" s="357"/>
      <c r="E14" s="358"/>
      <c r="F14" s="226">
        <f t="shared" si="2"/>
        <v>0</v>
      </c>
      <c r="G14" s="360"/>
      <c r="H14" s="649"/>
      <c r="I14" s="649"/>
      <c r="J14" s="649"/>
      <c r="K14" s="649"/>
      <c r="L14" s="649"/>
      <c r="M14" s="649"/>
      <c r="N14" s="649"/>
      <c r="O14" s="649"/>
      <c r="P14" s="555"/>
      <c r="Q14" s="555"/>
      <c r="R14" s="581"/>
      <c r="S14" s="397"/>
      <c r="T14" s="558"/>
      <c r="U14" s="565"/>
    </row>
    <row r="15" spans="1:26" s="580" customFormat="1">
      <c r="A15" s="357">
        <v>6</v>
      </c>
      <c r="B15" s="555"/>
      <c r="C15" s="116"/>
      <c r="D15" s="116"/>
      <c r="E15" s="115"/>
      <c r="F15" s="115"/>
      <c r="G15" s="438"/>
      <c r="H15" s="397"/>
      <c r="I15" s="397"/>
      <c r="J15" s="649"/>
      <c r="K15" s="649"/>
      <c r="L15" s="649"/>
      <c r="M15" s="649"/>
      <c r="N15" s="397"/>
      <c r="O15" s="397"/>
      <c r="P15" s="555"/>
      <c r="Q15" s="555"/>
      <c r="R15" s="581"/>
      <c r="S15" s="397"/>
      <c r="T15" s="558"/>
      <c r="U15" s="565"/>
    </row>
    <row r="16" spans="1:26" s="580" customFormat="1">
      <c r="A16" s="225"/>
      <c r="B16" s="555"/>
      <c r="C16" s="116"/>
      <c r="D16" s="116"/>
      <c r="E16" s="115"/>
      <c r="F16" s="115"/>
      <c r="G16" s="438"/>
      <c r="H16" s="649"/>
      <c r="I16" s="649"/>
      <c r="J16" s="649"/>
      <c r="K16" s="649"/>
      <c r="L16" s="649"/>
      <c r="M16" s="649"/>
      <c r="N16" s="397"/>
      <c r="O16" s="397"/>
      <c r="P16" s="555"/>
      <c r="Q16" s="555"/>
      <c r="R16" s="581"/>
      <c r="S16" s="397"/>
      <c r="T16" s="558"/>
      <c r="U16" s="565"/>
    </row>
    <row r="17" spans="1:23" s="652" customFormat="1">
      <c r="A17" s="357"/>
      <c r="B17" s="555"/>
      <c r="C17" s="116"/>
      <c r="D17" s="116"/>
      <c r="E17" s="115"/>
      <c r="F17" s="115"/>
      <c r="G17" s="438"/>
      <c r="H17" s="566"/>
      <c r="I17" s="656"/>
      <c r="J17" s="657"/>
      <c r="K17" s="657"/>
      <c r="L17" s="639"/>
      <c r="M17" s="657"/>
      <c r="N17" s="566"/>
      <c r="O17" s="656"/>
      <c r="P17" s="555"/>
      <c r="Q17" s="555"/>
      <c r="R17" s="658"/>
      <c r="S17" s="397"/>
      <c r="T17" s="558"/>
      <c r="U17" s="651"/>
    </row>
    <row r="18" spans="1:23">
      <c r="A18" s="225"/>
      <c r="B18" s="112"/>
      <c r="C18" s="24"/>
      <c r="D18" s="24"/>
      <c r="E18" s="101"/>
      <c r="F18" s="101"/>
      <c r="G18" s="56"/>
      <c r="H18" s="124"/>
      <c r="I18" s="125"/>
      <c r="J18" s="125"/>
      <c r="K18" s="125"/>
      <c r="L18" s="124"/>
      <c r="M18" s="125"/>
      <c r="N18" s="124"/>
      <c r="O18" s="125"/>
      <c r="P18" s="123"/>
      <c r="Q18" s="123"/>
      <c r="R18" s="26"/>
      <c r="S18" s="26"/>
      <c r="T18" s="48"/>
      <c r="U18" s="11"/>
    </row>
    <row r="19" spans="1:23">
      <c r="A19" s="377"/>
      <c r="B19" s="131"/>
      <c r="C19" s="13"/>
      <c r="D19" s="13"/>
      <c r="E19" s="132"/>
      <c r="F19" s="132"/>
      <c r="G19" s="133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91"/>
      <c r="S19" s="191"/>
      <c r="T19" s="48"/>
      <c r="U19" s="11"/>
    </row>
    <row r="20" spans="1:23" s="12" customFormat="1">
      <c r="G20" s="13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68"/>
    </row>
    <row r="21" spans="1:23" s="14" customFormat="1" ht="20.100000000000001" customHeight="1">
      <c r="A21" s="732" t="s">
        <v>9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135"/>
      <c r="W21" s="135"/>
    </row>
    <row r="22" spans="1:23" s="14" customFormat="1" ht="20.100000000000001" customHeight="1">
      <c r="A22" s="15" t="s">
        <v>10</v>
      </c>
      <c r="B22" s="744" t="s">
        <v>11</v>
      </c>
      <c r="C22" s="744"/>
      <c r="D22" s="744"/>
      <c r="E22" s="16"/>
      <c r="F22" s="16"/>
      <c r="G22" s="135"/>
      <c r="H22" s="16"/>
      <c r="I22" s="135"/>
      <c r="J22" s="16"/>
      <c r="K22" s="135"/>
      <c r="L22" s="135"/>
      <c r="M22" s="135"/>
      <c r="N22" s="16"/>
      <c r="O22" s="135"/>
      <c r="P22" s="16"/>
      <c r="Q22" s="135"/>
      <c r="R22" s="16"/>
      <c r="S22" s="135"/>
      <c r="T22" s="135"/>
      <c r="U22" s="135"/>
      <c r="V22" s="135"/>
      <c r="W22" s="135"/>
    </row>
    <row r="23" spans="1:23" s="17" customFormat="1" ht="21.75">
      <c r="B23" s="17" t="s">
        <v>12</v>
      </c>
      <c r="G23" s="18"/>
      <c r="H23" s="16"/>
      <c r="I23" s="19"/>
      <c r="J23" s="16"/>
      <c r="K23" s="19"/>
      <c r="L23" s="19"/>
      <c r="M23" s="19"/>
      <c r="N23" s="16"/>
      <c r="O23" s="19"/>
      <c r="P23" s="16"/>
      <c r="Q23" s="19"/>
      <c r="R23" s="16"/>
      <c r="S23" s="19"/>
      <c r="T23" s="19"/>
    </row>
    <row r="24" spans="1:23"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48"/>
    </row>
    <row r="25" spans="1:23">
      <c r="H25" s="57"/>
      <c r="I25" s="58"/>
      <c r="J25" s="57"/>
      <c r="K25" s="58"/>
      <c r="L25" s="58"/>
      <c r="M25" s="58"/>
      <c r="N25" s="57"/>
      <c r="O25" s="58"/>
      <c r="P25" s="57"/>
      <c r="Q25" s="58"/>
      <c r="R25" s="57"/>
      <c r="S25" s="58"/>
      <c r="T25" s="64"/>
    </row>
    <row r="26" spans="1:23">
      <c r="H26" s="51"/>
      <c r="I26" s="52"/>
      <c r="J26" s="51"/>
      <c r="K26" s="52"/>
      <c r="L26" s="52"/>
      <c r="M26" s="52"/>
      <c r="N26" s="51"/>
      <c r="O26" s="52"/>
      <c r="P26" s="51"/>
      <c r="Q26" s="52"/>
      <c r="R26" s="51"/>
      <c r="S26" s="52"/>
      <c r="T26" s="52"/>
    </row>
    <row r="27" spans="1:23">
      <c r="H27" s="54"/>
      <c r="I27" s="62"/>
      <c r="J27" s="54"/>
      <c r="K27" s="62"/>
      <c r="L27" s="62"/>
      <c r="M27" s="62"/>
      <c r="N27" s="54"/>
      <c r="O27" s="62"/>
      <c r="P27" s="54"/>
      <c r="Q27" s="62"/>
      <c r="R27" s="54"/>
      <c r="S27" s="62"/>
      <c r="T27" s="53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135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19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48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26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26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6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5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58"/>
    </row>
    <row r="39" spans="8:20">
      <c r="H39" s="65"/>
      <c r="I39" s="59"/>
      <c r="J39" s="65"/>
      <c r="K39" s="59"/>
      <c r="L39" s="59"/>
      <c r="M39" s="59"/>
      <c r="N39" s="65"/>
      <c r="O39" s="59"/>
      <c r="P39" s="65"/>
      <c r="Q39" s="59"/>
      <c r="R39" s="65"/>
      <c r="S39" s="59"/>
      <c r="T39" s="48"/>
    </row>
    <row r="40" spans="8:20">
      <c r="T40" s="49"/>
    </row>
    <row r="41" spans="8:20">
      <c r="T41" s="69"/>
    </row>
    <row r="42" spans="8:20">
      <c r="T42" s="62"/>
    </row>
    <row r="43" spans="8:20">
      <c r="T43" s="48"/>
    </row>
    <row r="44" spans="8:20">
      <c r="T44" s="48"/>
    </row>
    <row r="45" spans="8:20">
      <c r="T45" s="48"/>
    </row>
    <row r="46" spans="8:20">
      <c r="T46" s="70"/>
    </row>
    <row r="47" spans="8:20">
      <c r="T47" s="68"/>
    </row>
    <row r="49" spans="20:20">
      <c r="T49" s="135"/>
    </row>
    <row r="50" spans="20:20">
      <c r="T50" s="19"/>
    </row>
    <row r="51" spans="20:20">
      <c r="T51" s="59"/>
    </row>
    <row r="54" spans="20:20">
      <c r="T54" s="135"/>
    </row>
    <row r="55" spans="20:20">
      <c r="T55" s="1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1:U21"/>
    <mergeCell ref="B22:D22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0" orientation="landscape" r:id="rId1"/>
  <headerFooter alignWithMargins="0">
    <oddFooter>&amp;C&amp;P/&amp;N&amp;R&amp;A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7856-CE56-4613-AE5E-BA8167DD9E53}">
  <sheetPr>
    <tabColor rgb="FF92D050"/>
  </sheetPr>
  <dimension ref="A1:Z58"/>
  <sheetViews>
    <sheetView view="pageBreakPreview" zoomScaleSheetLayoutView="100" workbookViewId="0">
      <selection activeCell="G16" sqref="G16"/>
    </sheetView>
  </sheetViews>
  <sheetFormatPr defaultColWidth="8.125" defaultRowHeight="24"/>
  <cols>
    <col min="1" max="1" width="4.625" style="2" customWidth="1"/>
    <col min="2" max="2" width="46.5" style="2" customWidth="1"/>
    <col min="3" max="4" width="7" style="2" customWidth="1"/>
    <col min="5" max="5" width="12.5" style="2" customWidth="1"/>
    <col min="6" max="6" width="13" style="2" customWidth="1"/>
    <col min="7" max="7" width="10.1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7.625" style="67" bestFit="1" customWidth="1"/>
    <col min="18" max="18" width="6.375" style="66" customWidth="1"/>
    <col min="19" max="19" width="9" style="67" bestFit="1" customWidth="1"/>
    <col min="20" max="20" width="9.3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322000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23</v>
      </c>
      <c r="B9" s="137"/>
      <c r="C9" s="149"/>
      <c r="D9" s="149"/>
      <c r="E9" s="151"/>
      <c r="F9" s="151">
        <f>SUM(F10:F19)</f>
        <v>322000</v>
      </c>
      <c r="G9" s="151">
        <f t="shared" ref="G9:Q9" si="1">SUM(G10:G19)</f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H9+J9+L9+N9+P9</f>
        <v>0</v>
      </c>
      <c r="S9" s="96">
        <f>I9+K9+M9+O9+Q9</f>
        <v>0</v>
      </c>
      <c r="T9" s="138"/>
      <c r="U9" s="11"/>
    </row>
    <row r="10" spans="1:26" ht="48">
      <c r="A10" s="225">
        <v>1</v>
      </c>
      <c r="B10" s="247" t="s">
        <v>229</v>
      </c>
      <c r="C10" s="225">
        <v>1</v>
      </c>
      <c r="D10" s="225" t="s">
        <v>63</v>
      </c>
      <c r="E10" s="226">
        <v>27000</v>
      </c>
      <c r="F10" s="226">
        <f>E10*C10</f>
        <v>27000</v>
      </c>
      <c r="G10" s="248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229"/>
      <c r="U10" s="11"/>
    </row>
    <row r="11" spans="1:26" s="580" customFormat="1">
      <c r="A11" s="357">
        <v>2</v>
      </c>
      <c r="B11" s="555" t="s">
        <v>230</v>
      </c>
      <c r="C11" s="357">
        <v>1</v>
      </c>
      <c r="D11" s="357" t="s">
        <v>63</v>
      </c>
      <c r="E11" s="358">
        <v>15000</v>
      </c>
      <c r="F11" s="101">
        <f t="shared" ref="F11:F14" si="2">E11*C11</f>
        <v>15000</v>
      </c>
      <c r="G11" s="360"/>
      <c r="H11" s="397"/>
      <c r="I11" s="648"/>
      <c r="J11" s="648"/>
      <c r="K11" s="648"/>
      <c r="L11" s="397"/>
      <c r="M11" s="648"/>
      <c r="N11" s="649"/>
      <c r="O11" s="275"/>
      <c r="P11" s="555"/>
      <c r="Q11" s="555"/>
      <c r="R11" s="581"/>
      <c r="S11" s="397"/>
      <c r="T11" s="558"/>
      <c r="U11" s="647">
        <f>SUM(S11:S17)</f>
        <v>0</v>
      </c>
    </row>
    <row r="12" spans="1:26" s="580" customFormat="1">
      <c r="A12" s="225">
        <v>3</v>
      </c>
      <c r="B12" s="555" t="s">
        <v>227</v>
      </c>
      <c r="C12" s="357">
        <v>1</v>
      </c>
      <c r="D12" s="357" t="s">
        <v>63</v>
      </c>
      <c r="E12" s="358">
        <v>30000</v>
      </c>
      <c r="F12" s="101">
        <f t="shared" si="2"/>
        <v>30000</v>
      </c>
      <c r="G12" s="360"/>
      <c r="H12" s="649"/>
      <c r="I12" s="275"/>
      <c r="J12" s="648"/>
      <c r="K12" s="648"/>
      <c r="L12" s="649"/>
      <c r="M12" s="275"/>
      <c r="N12" s="649"/>
      <c r="O12" s="275"/>
      <c r="P12" s="555"/>
      <c r="Q12" s="555"/>
      <c r="R12" s="581"/>
      <c r="S12" s="397"/>
      <c r="T12" s="558"/>
      <c r="U12" s="565"/>
    </row>
    <row r="13" spans="1:26" s="580" customFormat="1">
      <c r="A13" s="357">
        <v>4</v>
      </c>
      <c r="B13" s="555" t="s">
        <v>231</v>
      </c>
      <c r="C13" s="357">
        <v>1</v>
      </c>
      <c r="D13" s="357" t="s">
        <v>63</v>
      </c>
      <c r="E13" s="358">
        <v>250000</v>
      </c>
      <c r="F13" s="101">
        <f t="shared" si="2"/>
        <v>250000</v>
      </c>
      <c r="G13" s="360"/>
      <c r="H13" s="581"/>
      <c r="I13" s="581"/>
      <c r="J13" s="581"/>
      <c r="K13" s="581"/>
      <c r="L13" s="581"/>
      <c r="M13" s="581"/>
      <c r="N13" s="655"/>
      <c r="O13" s="655"/>
      <c r="P13" s="555"/>
      <c r="Q13" s="555"/>
      <c r="R13" s="581"/>
      <c r="S13" s="397"/>
      <c r="T13" s="558"/>
      <c r="U13" s="565"/>
    </row>
    <row r="14" spans="1:26" s="580" customFormat="1">
      <c r="A14" s="225">
        <v>5</v>
      </c>
      <c r="B14" s="555"/>
      <c r="C14" s="357"/>
      <c r="D14" s="357"/>
      <c r="E14" s="358"/>
      <c r="F14" s="226">
        <f t="shared" si="2"/>
        <v>0</v>
      </c>
      <c r="G14" s="360"/>
      <c r="H14" s="649"/>
      <c r="I14" s="649"/>
      <c r="J14" s="649"/>
      <c r="K14" s="649"/>
      <c r="L14" s="649"/>
      <c r="M14" s="649"/>
      <c r="N14" s="649"/>
      <c r="O14" s="649"/>
      <c r="P14" s="555"/>
      <c r="Q14" s="555"/>
      <c r="R14" s="581"/>
      <c r="S14" s="397"/>
      <c r="T14" s="558"/>
      <c r="U14" s="565"/>
    </row>
    <row r="15" spans="1:26" s="580" customFormat="1">
      <c r="A15" s="357">
        <v>6</v>
      </c>
      <c r="B15" s="555"/>
      <c r="C15" s="116"/>
      <c r="D15" s="116"/>
      <c r="E15" s="115"/>
      <c r="F15" s="115"/>
      <c r="G15" s="438"/>
      <c r="H15" s="397"/>
      <c r="I15" s="397"/>
      <c r="J15" s="649"/>
      <c r="K15" s="649"/>
      <c r="L15" s="649"/>
      <c r="M15" s="649"/>
      <c r="N15" s="397"/>
      <c r="O15" s="397"/>
      <c r="P15" s="555"/>
      <c r="Q15" s="555"/>
      <c r="R15" s="581"/>
      <c r="S15" s="397"/>
      <c r="T15" s="558"/>
      <c r="U15" s="565"/>
    </row>
    <row r="16" spans="1:26" s="580" customFormat="1">
      <c r="A16" s="225"/>
      <c r="B16" s="555"/>
      <c r="C16" s="116"/>
      <c r="D16" s="116"/>
      <c r="E16" s="115"/>
      <c r="F16" s="115"/>
      <c r="G16" s="438"/>
      <c r="H16" s="649"/>
      <c r="I16" s="649"/>
      <c r="J16" s="649"/>
      <c r="K16" s="649"/>
      <c r="L16" s="649"/>
      <c r="M16" s="649"/>
      <c r="N16" s="397"/>
      <c r="O16" s="397"/>
      <c r="P16" s="555"/>
      <c r="Q16" s="555"/>
      <c r="R16" s="581"/>
      <c r="S16" s="397"/>
      <c r="T16" s="558"/>
      <c r="U16" s="565"/>
    </row>
    <row r="17" spans="1:23" s="652" customFormat="1">
      <c r="A17" s="357"/>
      <c r="B17" s="555"/>
      <c r="C17" s="116"/>
      <c r="D17" s="116"/>
      <c r="E17" s="115"/>
      <c r="F17" s="115"/>
      <c r="G17" s="438"/>
      <c r="H17" s="566"/>
      <c r="I17" s="656"/>
      <c r="J17" s="657"/>
      <c r="K17" s="657"/>
      <c r="L17" s="639"/>
      <c r="M17" s="657"/>
      <c r="N17" s="566"/>
      <c r="O17" s="656"/>
      <c r="P17" s="555"/>
      <c r="Q17" s="555"/>
      <c r="R17" s="658"/>
      <c r="S17" s="397"/>
      <c r="T17" s="558"/>
      <c r="U17" s="651"/>
    </row>
    <row r="18" spans="1:23">
      <c r="A18" s="225"/>
      <c r="B18" s="112"/>
      <c r="C18" s="24"/>
      <c r="D18" s="24"/>
      <c r="E18" s="101"/>
      <c r="F18" s="101"/>
      <c r="G18" s="56"/>
      <c r="H18" s="124"/>
      <c r="I18" s="125"/>
      <c r="J18" s="125"/>
      <c r="K18" s="125"/>
      <c r="L18" s="124"/>
      <c r="M18" s="125"/>
      <c r="N18" s="124"/>
      <c r="O18" s="125"/>
      <c r="P18" s="123"/>
      <c r="Q18" s="123"/>
      <c r="R18" s="26"/>
      <c r="S18" s="26"/>
      <c r="T18" s="48"/>
      <c r="U18" s="11"/>
    </row>
    <row r="19" spans="1:23">
      <c r="A19" s="377"/>
      <c r="B19" s="131"/>
      <c r="C19" s="13"/>
      <c r="D19" s="13"/>
      <c r="E19" s="132"/>
      <c r="F19" s="132"/>
      <c r="G19" s="133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91"/>
      <c r="S19" s="191"/>
      <c r="T19" s="48"/>
      <c r="U19" s="11"/>
    </row>
    <row r="20" spans="1:23" s="12" customFormat="1">
      <c r="G20" s="13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68"/>
    </row>
    <row r="21" spans="1:23" s="14" customFormat="1" ht="20.100000000000001" customHeight="1">
      <c r="A21" s="732" t="s">
        <v>9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135"/>
      <c r="W21" s="135"/>
    </row>
    <row r="22" spans="1:23" s="14" customFormat="1" ht="20.100000000000001" customHeight="1">
      <c r="A22" s="15" t="s">
        <v>10</v>
      </c>
      <c r="B22" s="744" t="s">
        <v>11</v>
      </c>
      <c r="C22" s="744"/>
      <c r="D22" s="744"/>
      <c r="E22" s="16"/>
      <c r="F22" s="16"/>
      <c r="G22" s="135"/>
      <c r="H22" s="16"/>
      <c r="I22" s="135"/>
      <c r="J22" s="16"/>
      <c r="K22" s="135"/>
      <c r="L22" s="135"/>
      <c r="M22" s="135"/>
      <c r="N22" s="16"/>
      <c r="O22" s="135"/>
      <c r="P22" s="16"/>
      <c r="Q22" s="135"/>
      <c r="R22" s="16"/>
      <c r="S22" s="135"/>
      <c r="T22" s="135"/>
      <c r="U22" s="135"/>
      <c r="V22" s="135"/>
      <c r="W22" s="135"/>
    </row>
    <row r="23" spans="1:23" s="17" customFormat="1" ht="21.75">
      <c r="B23" s="17" t="s">
        <v>12</v>
      </c>
      <c r="G23" s="18"/>
      <c r="H23" s="16"/>
      <c r="I23" s="19"/>
      <c r="J23" s="16"/>
      <c r="K23" s="19"/>
      <c r="L23" s="19"/>
      <c r="M23" s="19"/>
      <c r="N23" s="16"/>
      <c r="O23" s="19"/>
      <c r="P23" s="16"/>
      <c r="Q23" s="19"/>
      <c r="R23" s="16"/>
      <c r="S23" s="19"/>
      <c r="T23" s="19"/>
    </row>
    <row r="24" spans="1:23"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48"/>
    </row>
    <row r="25" spans="1:23">
      <c r="H25" s="57"/>
      <c r="I25" s="58"/>
      <c r="J25" s="57"/>
      <c r="K25" s="58"/>
      <c r="L25" s="58"/>
      <c r="M25" s="58"/>
      <c r="N25" s="57"/>
      <c r="O25" s="58"/>
      <c r="P25" s="57"/>
      <c r="Q25" s="58"/>
      <c r="R25" s="57"/>
      <c r="S25" s="58"/>
      <c r="T25" s="64"/>
    </row>
    <row r="26" spans="1:23">
      <c r="H26" s="51"/>
      <c r="I26" s="52"/>
      <c r="J26" s="51"/>
      <c r="K26" s="52"/>
      <c r="L26" s="52"/>
      <c r="M26" s="52"/>
      <c r="N26" s="51"/>
      <c r="O26" s="52"/>
      <c r="P26" s="51"/>
      <c r="Q26" s="52"/>
      <c r="R26" s="51"/>
      <c r="S26" s="52"/>
      <c r="T26" s="52"/>
    </row>
    <row r="27" spans="1:23">
      <c r="H27" s="54"/>
      <c r="I27" s="62"/>
      <c r="J27" s="54"/>
      <c r="K27" s="62"/>
      <c r="L27" s="62"/>
      <c r="M27" s="62"/>
      <c r="N27" s="54"/>
      <c r="O27" s="62"/>
      <c r="P27" s="54"/>
      <c r="Q27" s="62"/>
      <c r="R27" s="54"/>
      <c r="S27" s="62"/>
      <c r="T27" s="53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135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19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48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26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26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6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5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58"/>
    </row>
    <row r="39" spans="8:20">
      <c r="H39" s="65"/>
      <c r="I39" s="59"/>
      <c r="J39" s="65"/>
      <c r="K39" s="59"/>
      <c r="L39" s="59"/>
      <c r="M39" s="59"/>
      <c r="N39" s="65"/>
      <c r="O39" s="59"/>
      <c r="P39" s="65"/>
      <c r="Q39" s="59"/>
      <c r="R39" s="65"/>
      <c r="S39" s="59"/>
      <c r="T39" s="48"/>
    </row>
    <row r="40" spans="8:20">
      <c r="T40" s="49"/>
    </row>
    <row r="41" spans="8:20">
      <c r="T41" s="69"/>
    </row>
    <row r="42" spans="8:20">
      <c r="T42" s="62"/>
    </row>
    <row r="43" spans="8:20">
      <c r="T43" s="48"/>
    </row>
    <row r="44" spans="8:20">
      <c r="T44" s="48"/>
    </row>
    <row r="45" spans="8:20">
      <c r="T45" s="48"/>
    </row>
    <row r="46" spans="8:20">
      <c r="T46" s="70"/>
    </row>
    <row r="47" spans="8:20">
      <c r="T47" s="68"/>
    </row>
    <row r="49" spans="20:20">
      <c r="T49" s="135"/>
    </row>
    <row r="50" spans="20:20">
      <c r="T50" s="19"/>
    </row>
    <row r="51" spans="20:20">
      <c r="T51" s="59"/>
    </row>
    <row r="54" spans="20:20">
      <c r="T54" s="135"/>
    </row>
    <row r="55" spans="20:20">
      <c r="T55" s="19"/>
    </row>
    <row r="57" spans="20:20">
      <c r="T57" s="135"/>
    </row>
    <row r="58" spans="20:20">
      <c r="T58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1:U21"/>
    <mergeCell ref="B22:D22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0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7BBD-6778-49FB-AAA3-22AB50943ED7}">
  <sheetPr>
    <tabColor rgb="FF92D050"/>
  </sheetPr>
  <dimension ref="A1:Z43"/>
  <sheetViews>
    <sheetView view="pageBreakPreview" topLeftCell="A3" zoomScaleSheetLayoutView="100" workbookViewId="0">
      <selection activeCell="F10" sqref="F10"/>
    </sheetView>
  </sheetViews>
  <sheetFormatPr defaultColWidth="8.125" defaultRowHeight="24"/>
  <cols>
    <col min="1" max="1" width="4.625" style="2" customWidth="1"/>
    <col min="2" max="2" width="46.125" style="2" customWidth="1"/>
    <col min="3" max="4" width="7" style="2" customWidth="1"/>
    <col min="5" max="5" width="10.5" style="2" customWidth="1"/>
    <col min="6" max="6" width="11.875" style="2" customWidth="1"/>
    <col min="7" max="7" width="11.25" style="122" customWidth="1"/>
    <col min="8" max="8" width="6.375" style="66" customWidth="1"/>
    <col min="9" max="9" width="6.375" style="67" customWidth="1"/>
    <col min="10" max="10" width="6.375" style="66" customWidth="1"/>
    <col min="11" max="13" width="6.375" style="67" customWidth="1"/>
    <col min="14" max="14" width="6.375" style="66" customWidth="1"/>
    <col min="15" max="15" width="6.375" style="67" customWidth="1"/>
    <col min="16" max="16" width="6.375" style="66" customWidth="1"/>
    <col min="17" max="17" width="6.375" style="67" customWidth="1"/>
    <col min="18" max="18" width="6.375" style="66" customWidth="1"/>
    <col min="19" max="19" width="6.375" style="67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14</v>
      </c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9.7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8100800</v>
      </c>
      <c r="G7" s="246">
        <f>G9</f>
        <v>0</v>
      </c>
      <c r="H7" s="246">
        <f t="shared" ref="H7:S7" si="0">H9</f>
        <v>0</v>
      </c>
      <c r="I7" s="246">
        <f t="shared" si="0"/>
        <v>0</v>
      </c>
      <c r="J7" s="246">
        <f t="shared" si="0"/>
        <v>0</v>
      </c>
      <c r="K7" s="246">
        <f t="shared" si="0"/>
        <v>0</v>
      </c>
      <c r="L7" s="246">
        <f t="shared" si="0"/>
        <v>0</v>
      </c>
      <c r="M7" s="246">
        <f t="shared" si="0"/>
        <v>0</v>
      </c>
      <c r="N7" s="246">
        <f t="shared" si="0"/>
        <v>0</v>
      </c>
      <c r="O7" s="246">
        <f t="shared" si="0"/>
        <v>0</v>
      </c>
      <c r="P7" s="246">
        <f t="shared" si="0"/>
        <v>0</v>
      </c>
      <c r="Q7" s="246">
        <f t="shared" si="0"/>
        <v>0</v>
      </c>
      <c r="R7" s="246">
        <f t="shared" si="0"/>
        <v>0</v>
      </c>
      <c r="S7" s="2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22</v>
      </c>
      <c r="B9" s="137"/>
      <c r="C9" s="149"/>
      <c r="D9" s="149"/>
      <c r="E9" s="151"/>
      <c r="F9" s="151">
        <f>SUM(F10:F20)</f>
        <v>8100800</v>
      </c>
      <c r="G9" s="152">
        <f>SUM(G10:G20)</f>
        <v>0</v>
      </c>
      <c r="H9" s="138"/>
      <c r="I9" s="382"/>
      <c r="J9" s="138"/>
      <c r="K9" s="382"/>
      <c r="L9" s="382"/>
      <c r="M9" s="382"/>
      <c r="N9" s="138"/>
      <c r="O9" s="382"/>
      <c r="P9" s="138"/>
      <c r="Q9" s="382"/>
      <c r="R9" s="138">
        <f>H9+J9+L9+N9+P9</f>
        <v>0</v>
      </c>
      <c r="S9" s="138">
        <f>I9+K9+M9+O9+Q9</f>
        <v>0</v>
      </c>
      <c r="T9" s="138"/>
      <c r="U9" s="11"/>
    </row>
    <row r="10" spans="1:26">
      <c r="A10" s="102">
        <v>1</v>
      </c>
      <c r="B10" s="383" t="s">
        <v>118</v>
      </c>
      <c r="C10" s="384">
        <v>1</v>
      </c>
      <c r="D10" s="384" t="s">
        <v>53</v>
      </c>
      <c r="E10" s="101">
        <v>2400000</v>
      </c>
      <c r="F10" s="101">
        <f>E10*C10</f>
        <v>2400000</v>
      </c>
      <c r="G10" s="56"/>
      <c r="H10" s="124"/>
      <c r="I10" s="109"/>
      <c r="J10" s="124"/>
      <c r="K10" s="125"/>
      <c r="L10" s="125"/>
      <c r="M10" s="125"/>
      <c r="N10" s="124"/>
      <c r="O10" s="125"/>
      <c r="P10" s="124"/>
      <c r="Q10" s="125"/>
      <c r="R10" s="26"/>
      <c r="S10" s="26"/>
      <c r="T10" s="28"/>
      <c r="U10" s="11"/>
    </row>
    <row r="11" spans="1:26" s="387" customFormat="1">
      <c r="A11" s="102">
        <v>2</v>
      </c>
      <c r="B11" s="123" t="s">
        <v>119</v>
      </c>
      <c r="C11" s="385">
        <v>1</v>
      </c>
      <c r="D11" s="102" t="s">
        <v>53</v>
      </c>
      <c r="E11" s="386">
        <v>1310800</v>
      </c>
      <c r="F11" s="101">
        <f t="shared" ref="F11:F15" si="1">E11*C11</f>
        <v>1310800</v>
      </c>
      <c r="G11" s="106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62"/>
      <c r="U11" s="11"/>
    </row>
    <row r="12" spans="1:26">
      <c r="A12" s="102">
        <v>3</v>
      </c>
      <c r="B12" s="388" t="s">
        <v>120</v>
      </c>
      <c r="C12" s="24">
        <v>1</v>
      </c>
      <c r="D12" s="384" t="s">
        <v>53</v>
      </c>
      <c r="E12" s="101">
        <v>2880000</v>
      </c>
      <c r="F12" s="101">
        <f t="shared" si="1"/>
        <v>2880000</v>
      </c>
      <c r="G12" s="56"/>
      <c r="H12" s="26"/>
      <c r="I12" s="109"/>
      <c r="J12" s="26"/>
      <c r="K12" s="109"/>
      <c r="L12" s="109"/>
      <c r="M12" s="109"/>
      <c r="N12" s="26"/>
      <c r="O12" s="109"/>
      <c r="P12" s="26"/>
      <c r="Q12" s="109"/>
      <c r="R12" s="26"/>
      <c r="S12" s="26"/>
      <c r="T12" s="58"/>
      <c r="U12" s="11"/>
    </row>
    <row r="13" spans="1:26">
      <c r="A13" s="102">
        <v>4</v>
      </c>
      <c r="B13" s="123" t="s">
        <v>121</v>
      </c>
      <c r="C13" s="384">
        <v>1</v>
      </c>
      <c r="D13" s="384" t="s">
        <v>53</v>
      </c>
      <c r="E13" s="101">
        <v>700000</v>
      </c>
      <c r="F13" s="101">
        <f t="shared" si="1"/>
        <v>700000</v>
      </c>
      <c r="G13" s="56"/>
      <c r="H13" s="124"/>
      <c r="I13" s="109"/>
      <c r="J13" s="124"/>
      <c r="K13" s="125"/>
      <c r="L13" s="125"/>
      <c r="M13" s="125"/>
      <c r="N13" s="124"/>
      <c r="O13" s="125"/>
      <c r="P13" s="124"/>
      <c r="Q13" s="125"/>
      <c r="R13" s="26"/>
      <c r="S13" s="26"/>
      <c r="T13" s="58"/>
      <c r="U13" s="11"/>
    </row>
    <row r="14" spans="1:26" s="128" customFormat="1">
      <c r="A14" s="102">
        <v>5</v>
      </c>
      <c r="B14" s="34" t="s">
        <v>122</v>
      </c>
      <c r="C14" s="384">
        <v>1</v>
      </c>
      <c r="D14" s="384" t="s">
        <v>53</v>
      </c>
      <c r="E14" s="126">
        <v>409800</v>
      </c>
      <c r="F14" s="101">
        <f t="shared" si="1"/>
        <v>409800</v>
      </c>
      <c r="G14" s="38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26"/>
      <c r="S14" s="26"/>
      <c r="T14" s="48"/>
      <c r="U14" s="11"/>
    </row>
    <row r="15" spans="1:26" s="387" customFormat="1">
      <c r="A15" s="102">
        <v>6</v>
      </c>
      <c r="B15" s="112" t="s">
        <v>123</v>
      </c>
      <c r="C15" s="24">
        <v>1</v>
      </c>
      <c r="D15" s="384" t="s">
        <v>53</v>
      </c>
      <c r="E15" s="101">
        <v>400200</v>
      </c>
      <c r="F15" s="101">
        <f t="shared" si="1"/>
        <v>400200</v>
      </c>
      <c r="G15" s="56"/>
      <c r="H15" s="57"/>
      <c r="I15" s="58"/>
      <c r="J15" s="57"/>
      <c r="K15" s="58"/>
      <c r="L15" s="58"/>
      <c r="M15" s="58"/>
      <c r="N15" s="57"/>
      <c r="O15" s="58"/>
      <c r="P15" s="57"/>
      <c r="Q15" s="58"/>
      <c r="R15" s="57"/>
      <c r="S15" s="58"/>
      <c r="T15" s="26"/>
      <c r="U15" s="11"/>
    </row>
    <row r="16" spans="1:26">
      <c r="A16" s="102">
        <v>7</v>
      </c>
      <c r="B16" s="388"/>
      <c r="C16" s="24"/>
      <c r="D16" s="384"/>
      <c r="E16" s="101"/>
      <c r="F16" s="101"/>
      <c r="G16" s="56"/>
      <c r="H16" s="26"/>
      <c r="I16" s="109"/>
      <c r="J16" s="26"/>
      <c r="K16" s="109"/>
      <c r="L16" s="109"/>
      <c r="M16" s="109"/>
      <c r="N16" s="26"/>
      <c r="O16" s="109"/>
      <c r="P16" s="26"/>
      <c r="Q16" s="109"/>
      <c r="R16" s="26"/>
      <c r="S16" s="26"/>
      <c r="T16" s="58"/>
      <c r="U16" s="11"/>
    </row>
    <row r="17" spans="1:23" s="128" customFormat="1">
      <c r="A17" s="102">
        <v>8</v>
      </c>
      <c r="B17" s="34"/>
      <c r="C17" s="384"/>
      <c r="D17" s="384"/>
      <c r="E17" s="126"/>
      <c r="F17" s="126"/>
      <c r="G17" s="389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26"/>
      <c r="S17" s="26"/>
      <c r="T17" s="48"/>
      <c r="U17" s="11"/>
    </row>
    <row r="18" spans="1:23" s="387" customFormat="1">
      <c r="A18" s="102">
        <v>9</v>
      </c>
      <c r="B18" s="112"/>
      <c r="C18" s="24"/>
      <c r="D18" s="384"/>
      <c r="E18" s="101"/>
      <c r="F18" s="101"/>
      <c r="G18" s="56"/>
      <c r="H18" s="57"/>
      <c r="I18" s="58"/>
      <c r="J18" s="57"/>
      <c r="K18" s="58"/>
      <c r="L18" s="58"/>
      <c r="M18" s="58"/>
      <c r="N18" s="57"/>
      <c r="O18" s="58"/>
      <c r="P18" s="57"/>
      <c r="Q18" s="58"/>
      <c r="R18" s="57"/>
      <c r="S18" s="58"/>
      <c r="T18" s="26"/>
      <c r="U18" s="11"/>
    </row>
    <row r="19" spans="1:23" s="387" customFormat="1">
      <c r="A19" s="102">
        <v>10</v>
      </c>
      <c r="B19" s="153"/>
      <c r="C19" s="385"/>
      <c r="D19" s="102"/>
      <c r="E19" s="386"/>
      <c r="F19" s="161"/>
      <c r="G19" s="106"/>
      <c r="H19" s="54"/>
      <c r="I19" s="55"/>
      <c r="J19" s="54"/>
      <c r="K19" s="55"/>
      <c r="L19" s="55"/>
      <c r="M19" s="55"/>
      <c r="N19" s="54"/>
      <c r="O19" s="55"/>
      <c r="P19" s="54"/>
      <c r="Q19" s="55"/>
      <c r="R19" s="54"/>
      <c r="S19" s="55"/>
      <c r="T19" s="142"/>
      <c r="U19" s="11"/>
    </row>
    <row r="20" spans="1:23" s="387" customFormat="1">
      <c r="A20" s="13"/>
      <c r="B20" s="131"/>
      <c r="C20" s="13"/>
      <c r="D20" s="390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62"/>
      <c r="U20" s="11"/>
    </row>
    <row r="21" spans="1:23" s="12" customFormat="1">
      <c r="G21" s="134"/>
      <c r="H21" s="66"/>
      <c r="I21" s="53"/>
      <c r="J21" s="66"/>
      <c r="K21" s="53"/>
      <c r="L21" s="53"/>
      <c r="M21" s="53"/>
      <c r="N21" s="66"/>
      <c r="O21" s="53"/>
      <c r="P21" s="66"/>
      <c r="Q21" s="53"/>
      <c r="R21" s="66"/>
      <c r="S21" s="53"/>
      <c r="T21" s="50"/>
    </row>
    <row r="22" spans="1:23" s="14" customFormat="1" ht="20.100000000000001" customHeight="1">
      <c r="A22" s="732" t="s">
        <v>9</v>
      </c>
      <c r="B22" s="732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135"/>
      <c r="W22" s="135"/>
    </row>
    <row r="23" spans="1:23" s="14" customFormat="1" ht="20.100000000000001" customHeight="1">
      <c r="A23" s="15" t="s">
        <v>10</v>
      </c>
      <c r="B23" s="732" t="s">
        <v>11</v>
      </c>
      <c r="C23" s="732"/>
      <c r="D23" s="16"/>
      <c r="E23" s="16"/>
      <c r="F23" s="16"/>
      <c r="G23" s="135"/>
      <c r="H23" s="16"/>
      <c r="I23" s="135"/>
      <c r="J23" s="16"/>
      <c r="K23" s="135"/>
      <c r="L23" s="135"/>
      <c r="M23" s="135"/>
      <c r="N23" s="16"/>
      <c r="O23" s="135"/>
      <c r="P23" s="16"/>
      <c r="Q23" s="135"/>
      <c r="R23" s="16"/>
      <c r="S23" s="135"/>
      <c r="T23" s="135"/>
      <c r="U23" s="135"/>
      <c r="V23" s="135"/>
      <c r="W23" s="135"/>
    </row>
    <row r="24" spans="1:23" s="17" customFormat="1" ht="21.75">
      <c r="B24" s="17" t="s">
        <v>12</v>
      </c>
      <c r="G24" s="18"/>
      <c r="H24" s="16"/>
      <c r="I24" s="19"/>
      <c r="J24" s="16"/>
      <c r="K24" s="19"/>
      <c r="L24" s="19"/>
      <c r="M24" s="19"/>
      <c r="N24" s="16"/>
      <c r="O24" s="19"/>
      <c r="P24" s="16"/>
      <c r="Q24" s="19"/>
      <c r="R24" s="16"/>
      <c r="S24" s="19"/>
      <c r="T24" s="19"/>
    </row>
    <row r="25" spans="1:23">
      <c r="H25" s="57"/>
      <c r="I25" s="58"/>
      <c r="J25" s="57"/>
      <c r="K25" s="58"/>
      <c r="L25" s="58"/>
      <c r="M25" s="58"/>
      <c r="N25" s="57"/>
      <c r="O25" s="58"/>
      <c r="P25" s="57"/>
      <c r="Q25" s="58"/>
      <c r="R25" s="57"/>
      <c r="S25" s="58"/>
      <c r="T25" s="58"/>
    </row>
    <row r="26" spans="1:23">
      <c r="H26" s="57"/>
      <c r="I26" s="58"/>
      <c r="J26" s="57"/>
      <c r="K26" s="58"/>
      <c r="L26" s="58"/>
      <c r="M26" s="58"/>
      <c r="N26" s="57"/>
      <c r="O26" s="58"/>
      <c r="P26" s="57"/>
      <c r="Q26" s="58"/>
      <c r="R26" s="57"/>
      <c r="S26" s="58"/>
      <c r="T26" s="56"/>
    </row>
    <row r="27" spans="1:23">
      <c r="H27" s="57"/>
      <c r="I27" s="48"/>
      <c r="J27" s="57"/>
      <c r="K27" s="48"/>
      <c r="L27" s="48"/>
      <c r="M27" s="48"/>
      <c r="N27" s="57"/>
      <c r="O27" s="48"/>
      <c r="P27" s="57"/>
      <c r="Q27" s="48"/>
      <c r="R27" s="57"/>
      <c r="S27" s="48"/>
      <c r="T27" s="58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5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48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48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48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48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48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48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65"/>
      <c r="I39" s="59"/>
      <c r="J39" s="65"/>
      <c r="K39" s="59"/>
      <c r="L39" s="59"/>
      <c r="M39" s="59"/>
      <c r="N39" s="65"/>
      <c r="O39" s="59"/>
      <c r="P39" s="65"/>
      <c r="Q39" s="59"/>
      <c r="R39" s="65"/>
      <c r="S39" s="59"/>
      <c r="T39" s="49"/>
    </row>
    <row r="42" spans="8:20">
      <c r="T42" s="135"/>
    </row>
    <row r="43" spans="8:20">
      <c r="T43" s="19"/>
    </row>
  </sheetData>
  <mergeCells count="19">
    <mergeCell ref="A22:U22"/>
    <mergeCell ref="B23:C23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2100-2104-4DD9-839B-D15BE6AB364B}">
  <sheetPr>
    <tabColor rgb="FF92D050"/>
  </sheetPr>
  <dimension ref="A1:Z33"/>
  <sheetViews>
    <sheetView view="pageBreakPreview" zoomScaleSheetLayoutView="100" workbookViewId="0">
      <selection activeCell="F11" sqref="F11"/>
    </sheetView>
  </sheetViews>
  <sheetFormatPr defaultColWidth="8.125" defaultRowHeight="24"/>
  <cols>
    <col min="1" max="1" width="4.625" style="2" customWidth="1"/>
    <col min="2" max="2" width="41.5" style="2" customWidth="1"/>
    <col min="3" max="4" width="7" style="2" customWidth="1"/>
    <col min="5" max="5" width="12.5" style="2" customWidth="1"/>
    <col min="6" max="6" width="13" style="2" customWidth="1"/>
    <col min="7" max="7" width="10.6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9.8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442000</v>
      </c>
      <c r="G7" s="146">
        <f t="shared" ref="G7:Q7" si="0">G9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34</v>
      </c>
      <c r="B9" s="137"/>
      <c r="C9" s="149"/>
      <c r="D9" s="149"/>
      <c r="E9" s="151"/>
      <c r="F9" s="151">
        <f>SUM(F10:F18)</f>
        <v>442000</v>
      </c>
      <c r="G9" s="151">
        <f>SUM(G10:G18)</f>
        <v>0</v>
      </c>
      <c r="H9" s="151">
        <f t="shared" ref="H9:Q9" si="1">SUM(H10:H18)</f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</f>
        <v>0</v>
      </c>
      <c r="S9" s="96">
        <f>I9+K9+M9+O9</f>
        <v>0</v>
      </c>
      <c r="T9" s="138"/>
      <c r="U9" s="11"/>
    </row>
    <row r="10" spans="1:26" s="12" customFormat="1">
      <c r="A10" s="102">
        <v>1</v>
      </c>
      <c r="B10" s="107" t="s">
        <v>232</v>
      </c>
      <c r="C10" s="102">
        <v>1</v>
      </c>
      <c r="D10" s="102" t="s">
        <v>53</v>
      </c>
      <c r="E10" s="161">
        <v>442000</v>
      </c>
      <c r="F10" s="161">
        <f>E10*C10</f>
        <v>442000</v>
      </c>
      <c r="G10" s="106"/>
      <c r="H10" s="190"/>
      <c r="I10" s="231"/>
      <c r="J10" s="190"/>
      <c r="K10" s="231"/>
      <c r="L10" s="190"/>
      <c r="M10" s="231"/>
      <c r="N10" s="231"/>
      <c r="O10" s="231"/>
      <c r="P10" s="155"/>
      <c r="Q10" s="249"/>
      <c r="R10" s="155"/>
      <c r="S10" s="155"/>
      <c r="T10" s="114"/>
      <c r="U10" s="11"/>
    </row>
    <row r="11" spans="1:26" s="12" customFormat="1">
      <c r="A11" s="225"/>
      <c r="B11" s="247"/>
      <c r="C11" s="225"/>
      <c r="D11" s="225"/>
      <c r="E11" s="226"/>
      <c r="F11" s="226"/>
      <c r="G11" s="248"/>
      <c r="H11" s="190"/>
      <c r="I11" s="231"/>
      <c r="J11" s="190"/>
      <c r="K11" s="231"/>
      <c r="L11" s="190"/>
      <c r="M11" s="231"/>
      <c r="N11" s="231"/>
      <c r="O11" s="231"/>
      <c r="P11" s="124"/>
      <c r="Q11" s="125"/>
      <c r="R11" s="26"/>
      <c r="S11" s="26"/>
      <c r="T11" s="114"/>
      <c r="U11" s="11"/>
    </row>
    <row r="12" spans="1:26" s="160" customFormat="1">
      <c r="A12" s="102"/>
      <c r="B12" s="129"/>
      <c r="C12" s="118"/>
      <c r="D12" s="118"/>
      <c r="E12" s="130"/>
      <c r="F12" s="226"/>
      <c r="G12" s="250"/>
      <c r="H12" s="190"/>
      <c r="I12" s="231"/>
      <c r="J12" s="190"/>
      <c r="K12" s="231"/>
      <c r="L12" s="190"/>
      <c r="M12" s="231"/>
      <c r="N12" s="231"/>
      <c r="O12" s="231"/>
      <c r="P12" s="156"/>
      <c r="Q12" s="156"/>
      <c r="R12" s="191"/>
      <c r="S12" s="191"/>
      <c r="T12" s="283"/>
      <c r="U12" s="252"/>
    </row>
    <row r="13" spans="1:26" s="659" customFormat="1">
      <c r="A13" s="225"/>
      <c r="B13" s="129"/>
      <c r="C13" s="118"/>
      <c r="D13" s="118"/>
      <c r="E13" s="130"/>
      <c r="F13" s="130"/>
      <c r="G13" s="250"/>
      <c r="H13" s="157"/>
      <c r="I13" s="281"/>
      <c r="J13" s="156"/>
      <c r="K13" s="281"/>
      <c r="L13" s="157"/>
      <c r="M13" s="281"/>
      <c r="N13" s="284"/>
      <c r="O13" s="281"/>
      <c r="P13" s="191"/>
      <c r="Q13" s="191"/>
      <c r="R13" s="191"/>
      <c r="S13" s="191"/>
      <c r="T13" s="114"/>
      <c r="U13" s="274"/>
    </row>
    <row r="14" spans="1:26" s="282" customFormat="1" ht="27" customHeight="1">
      <c r="A14" s="24"/>
      <c r="B14" s="112"/>
      <c r="C14" s="357"/>
      <c r="D14" s="357"/>
      <c r="E14" s="358"/>
      <c r="F14" s="358"/>
      <c r="G14" s="360"/>
      <c r="H14" s="661"/>
      <c r="I14" s="662"/>
      <c r="J14" s="661"/>
      <c r="K14" s="662"/>
      <c r="L14" s="661"/>
      <c r="M14" s="662"/>
      <c r="N14" s="661"/>
      <c r="O14" s="662"/>
      <c r="P14" s="123"/>
      <c r="Q14" s="123"/>
      <c r="R14" s="109"/>
      <c r="S14" s="275"/>
      <c r="T14" s="114"/>
      <c r="U14" s="274"/>
    </row>
    <row r="15" spans="1:26" s="12" customFormat="1" ht="26.25" customHeight="1">
      <c r="A15" s="24"/>
      <c r="B15" s="112"/>
      <c r="C15" s="357"/>
      <c r="D15" s="357"/>
      <c r="E15" s="358"/>
      <c r="F15" s="358"/>
      <c r="G15" s="360"/>
      <c r="H15" s="661"/>
      <c r="I15" s="662"/>
      <c r="J15" s="662"/>
      <c r="K15" s="662"/>
      <c r="L15" s="661"/>
      <c r="M15" s="662"/>
      <c r="N15" s="661"/>
      <c r="O15" s="662"/>
      <c r="P15" s="546"/>
      <c r="Q15" s="546"/>
      <c r="R15" s="109"/>
      <c r="S15" s="275"/>
      <c r="T15" s="283"/>
    </row>
    <row r="16" spans="1:26" s="14" customFormat="1">
      <c r="A16" s="24"/>
      <c r="B16" s="637"/>
      <c r="C16" s="357"/>
      <c r="D16" s="357"/>
      <c r="E16" s="358"/>
      <c r="F16" s="358"/>
      <c r="G16" s="360"/>
      <c r="H16" s="275"/>
      <c r="I16" s="649"/>
      <c r="J16" s="649"/>
      <c r="K16" s="649"/>
      <c r="L16" s="275"/>
      <c r="M16" s="649"/>
      <c r="N16" s="275"/>
      <c r="O16" s="649"/>
      <c r="P16" s="663"/>
      <c r="Q16" s="663"/>
      <c r="R16" s="645"/>
      <c r="S16" s="275"/>
      <c r="T16" s="283"/>
      <c r="U16" s="349"/>
      <c r="V16" s="349"/>
      <c r="W16" s="349"/>
    </row>
    <row r="17" spans="1:23" s="12" customFormat="1">
      <c r="A17" s="225"/>
      <c r="B17" s="107"/>
      <c r="C17" s="102"/>
      <c r="D17" s="102"/>
      <c r="E17" s="161"/>
      <c r="F17" s="161"/>
      <c r="G17" s="106"/>
      <c r="H17" s="653"/>
      <c r="I17" s="660"/>
      <c r="J17" s="653"/>
      <c r="K17" s="654"/>
      <c r="L17" s="654"/>
      <c r="M17" s="654"/>
      <c r="N17" s="653"/>
      <c r="O17" s="654"/>
      <c r="P17" s="653"/>
      <c r="Q17" s="654"/>
      <c r="R17" s="142"/>
      <c r="S17" s="142"/>
      <c r="T17" s="48"/>
      <c r="U17" s="11"/>
    </row>
    <row r="18" spans="1:23" s="160" customFormat="1">
      <c r="A18" s="277"/>
      <c r="B18" s="287"/>
      <c r="C18" s="277"/>
      <c r="D18" s="277"/>
      <c r="E18" s="433"/>
      <c r="F18" s="433"/>
      <c r="G18" s="434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140"/>
      <c r="S18" s="140"/>
      <c r="T18" s="62"/>
      <c r="U18" s="252"/>
    </row>
    <row r="19" spans="1:23" s="12" customFormat="1">
      <c r="G19" s="134"/>
      <c r="H19" s="164"/>
      <c r="I19" s="60"/>
      <c r="J19" s="164"/>
      <c r="K19" s="60"/>
      <c r="L19" s="60"/>
      <c r="M19" s="60"/>
      <c r="N19" s="164"/>
      <c r="O19" s="60"/>
      <c r="P19" s="164"/>
      <c r="Q19" s="60"/>
      <c r="R19" s="164"/>
      <c r="S19" s="60"/>
      <c r="T19" s="68"/>
    </row>
    <row r="20" spans="1:23" s="14" customFormat="1" ht="20.100000000000001" customHeight="1">
      <c r="A20" s="732" t="s">
        <v>9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135"/>
      <c r="W20" s="135"/>
    </row>
    <row r="21" spans="1:23" s="14" customFormat="1" ht="20.100000000000001" customHeight="1">
      <c r="A21" s="15" t="s">
        <v>10</v>
      </c>
      <c r="B21" s="744" t="s">
        <v>11</v>
      </c>
      <c r="C21" s="744"/>
      <c r="D21" s="744"/>
      <c r="E21" s="16"/>
      <c r="F21" s="16"/>
      <c r="G21" s="135"/>
      <c r="H21" s="16"/>
      <c r="I21" s="135"/>
      <c r="J21" s="16"/>
      <c r="K21" s="135"/>
      <c r="L21" s="135"/>
      <c r="M21" s="135"/>
      <c r="N21" s="16"/>
      <c r="O21" s="135"/>
      <c r="P21" s="16"/>
      <c r="Q21" s="135"/>
      <c r="R21" s="16"/>
      <c r="S21" s="135"/>
      <c r="T21" s="135"/>
      <c r="U21" s="135"/>
      <c r="V21" s="135"/>
      <c r="W21" s="135"/>
    </row>
    <row r="22" spans="1:23" s="17" customFormat="1" ht="21.75">
      <c r="B22" s="17" t="s">
        <v>12</v>
      </c>
      <c r="G22" s="18"/>
      <c r="H22" s="16"/>
      <c r="I22" s="19"/>
      <c r="J22" s="16"/>
      <c r="K22" s="19"/>
      <c r="L22" s="19"/>
      <c r="M22" s="19"/>
      <c r="N22" s="16"/>
      <c r="O22" s="19"/>
      <c r="P22" s="16"/>
      <c r="Q22" s="19"/>
      <c r="R22" s="16"/>
      <c r="S22" s="19"/>
      <c r="T22" s="19"/>
    </row>
    <row r="23" spans="1:23"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48"/>
    </row>
    <row r="24" spans="1:23">
      <c r="T24" s="135"/>
    </row>
    <row r="25" spans="1:23">
      <c r="T25" s="19"/>
    </row>
    <row r="26" spans="1:23">
      <c r="T26" s="59"/>
    </row>
    <row r="29" spans="1:23">
      <c r="T29" s="135"/>
    </row>
    <row r="30" spans="1:23">
      <c r="T30" s="19"/>
    </row>
    <row r="32" spans="1:23">
      <c r="T32" s="135"/>
    </row>
    <row r="33" spans="20:20">
      <c r="T33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0:U20"/>
    <mergeCell ref="B21:D2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2AC3-F745-424F-860E-6522B3313BBD}">
  <sheetPr>
    <tabColor rgb="FF92D050"/>
  </sheetPr>
  <dimension ref="A1:Z70"/>
  <sheetViews>
    <sheetView view="pageBreakPreview" zoomScale="90" zoomScaleSheetLayoutView="90" workbookViewId="0">
      <selection activeCell="B16" sqref="B16"/>
    </sheetView>
  </sheetViews>
  <sheetFormatPr defaultColWidth="8.125" defaultRowHeight="24"/>
  <cols>
    <col min="1" max="1" width="4.625" style="2" customWidth="1"/>
    <col min="2" max="2" width="45.875" style="2" customWidth="1"/>
    <col min="3" max="4" width="7" style="2" customWidth="1"/>
    <col min="5" max="5" width="12.5" style="2" customWidth="1"/>
    <col min="6" max="6" width="13" style="2" customWidth="1"/>
    <col min="7" max="7" width="10.75" style="122" customWidth="1"/>
    <col min="8" max="8" width="7.625" style="66" bestFit="1" customWidth="1"/>
    <col min="9" max="9" width="9.875" style="67" bestFit="1" customWidth="1"/>
    <col min="10" max="10" width="7.625" style="66" bestFit="1" customWidth="1"/>
    <col min="11" max="11" width="9.875" style="67" bestFit="1" customWidth="1"/>
    <col min="12" max="12" width="7.625" style="67" bestFit="1" customWidth="1"/>
    <col min="13" max="13" width="9.875" style="67" bestFit="1" customWidth="1"/>
    <col min="14" max="14" width="7.625" style="66" bestFit="1" customWidth="1"/>
    <col min="15" max="15" width="9.875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.625" style="67" bestFit="1" customWidth="1"/>
    <col min="20" max="20" width="9.8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7.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95221750</v>
      </c>
      <c r="G7" s="146">
        <f>G9</f>
        <v>0</v>
      </c>
      <c r="H7" s="146">
        <f t="shared" ref="H7:Q7" si="0">H9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36</v>
      </c>
      <c r="B9" s="137"/>
      <c r="C9" s="149"/>
      <c r="D9" s="149"/>
      <c r="E9" s="151"/>
      <c r="F9" s="151">
        <f t="shared" ref="F9:Q9" si="1">SUM(F10:F29)</f>
        <v>95221750</v>
      </c>
      <c r="G9" s="151">
        <f t="shared" si="1"/>
        <v>0</v>
      </c>
      <c r="H9" s="151">
        <f t="shared" si="1"/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38">
        <f>H9+J9+L9+N9+P9</f>
        <v>0</v>
      </c>
      <c r="S9" s="96">
        <f>I9+K9+M9+O9+Q9</f>
        <v>0</v>
      </c>
      <c r="T9" s="138"/>
      <c r="U9" s="11"/>
    </row>
    <row r="10" spans="1:26" ht="48">
      <c r="A10" s="102">
        <v>1</v>
      </c>
      <c r="B10" s="107" t="s">
        <v>233</v>
      </c>
      <c r="C10" s="102">
        <v>1</v>
      </c>
      <c r="D10" s="102" t="s">
        <v>53</v>
      </c>
      <c r="E10" s="161">
        <v>15170750</v>
      </c>
      <c r="F10" s="161">
        <f>E10*C10</f>
        <v>15170750</v>
      </c>
      <c r="G10" s="106"/>
      <c r="H10" s="155"/>
      <c r="I10" s="249"/>
      <c r="J10" s="155"/>
      <c r="K10" s="249"/>
      <c r="L10" s="249"/>
      <c r="M10" s="249"/>
      <c r="N10" s="155"/>
      <c r="O10" s="249"/>
      <c r="P10" s="155"/>
      <c r="Q10" s="249"/>
      <c r="R10" s="155"/>
      <c r="S10" s="155"/>
      <c r="T10" s="229"/>
      <c r="U10" s="11"/>
    </row>
    <row r="11" spans="1:26" ht="48">
      <c r="A11" s="225">
        <v>2</v>
      </c>
      <c r="B11" s="247" t="s">
        <v>234</v>
      </c>
      <c r="C11" s="225">
        <v>1</v>
      </c>
      <c r="D11" s="225" t="s">
        <v>53</v>
      </c>
      <c r="E11" s="226">
        <v>26971490</v>
      </c>
      <c r="F11" s="161">
        <f t="shared" ref="F11:F22" si="2">E11*C11</f>
        <v>26971490</v>
      </c>
      <c r="G11" s="248"/>
      <c r="H11" s="192"/>
      <c r="I11" s="193"/>
      <c r="J11" s="192"/>
      <c r="K11" s="190"/>
      <c r="L11" s="190"/>
      <c r="M11" s="190"/>
      <c r="N11" s="192"/>
      <c r="O11" s="190"/>
      <c r="P11" s="192"/>
      <c r="Q11" s="190"/>
      <c r="R11" s="191"/>
      <c r="S11" s="191"/>
      <c r="T11" s="229"/>
      <c r="U11" s="11"/>
    </row>
    <row r="12" spans="1:26">
      <c r="A12" s="102">
        <v>3</v>
      </c>
      <c r="B12" s="664" t="s">
        <v>235</v>
      </c>
      <c r="C12" s="357">
        <v>1</v>
      </c>
      <c r="D12" s="357" t="s">
        <v>53</v>
      </c>
      <c r="E12" s="358">
        <v>15193870</v>
      </c>
      <c r="F12" s="161">
        <f t="shared" si="2"/>
        <v>15193870</v>
      </c>
      <c r="G12" s="360"/>
      <c r="H12" s="665"/>
      <c r="I12" s="665"/>
      <c r="J12" s="665"/>
      <c r="K12" s="665"/>
      <c r="L12" s="665"/>
      <c r="M12" s="665"/>
      <c r="N12" s="665"/>
      <c r="O12" s="665"/>
      <c r="P12" s="555"/>
      <c r="Q12" s="555"/>
      <c r="R12" s="585"/>
      <c r="S12" s="585"/>
      <c r="T12" s="540"/>
      <c r="U12" s="11"/>
    </row>
    <row r="13" spans="1:26">
      <c r="A13" s="225">
        <v>4</v>
      </c>
      <c r="B13" s="664" t="s">
        <v>236</v>
      </c>
      <c r="C13" s="357">
        <v>1</v>
      </c>
      <c r="D13" s="357" t="s">
        <v>53</v>
      </c>
      <c r="E13" s="358">
        <v>14746340</v>
      </c>
      <c r="F13" s="161">
        <f t="shared" si="2"/>
        <v>14746340</v>
      </c>
      <c r="G13" s="360"/>
      <c r="H13" s="665"/>
      <c r="I13" s="665"/>
      <c r="J13" s="665"/>
      <c r="K13" s="665"/>
      <c r="L13" s="665"/>
      <c r="M13" s="665"/>
      <c r="N13" s="665"/>
      <c r="O13" s="665"/>
      <c r="P13" s="555"/>
      <c r="Q13" s="555"/>
      <c r="R13" s="585"/>
      <c r="S13" s="585"/>
      <c r="T13" s="341"/>
      <c r="U13" s="11"/>
    </row>
    <row r="14" spans="1:26">
      <c r="A14" s="102">
        <v>5</v>
      </c>
      <c r="B14" s="664" t="s">
        <v>237</v>
      </c>
      <c r="C14" s="357">
        <v>1</v>
      </c>
      <c r="D14" s="357" t="s">
        <v>125</v>
      </c>
      <c r="E14" s="358">
        <v>2750000</v>
      </c>
      <c r="F14" s="161">
        <f t="shared" si="2"/>
        <v>2750000</v>
      </c>
      <c r="G14" s="360"/>
      <c r="H14" s="665"/>
      <c r="I14" s="665"/>
      <c r="J14" s="665"/>
      <c r="K14" s="665"/>
      <c r="L14" s="665"/>
      <c r="M14" s="665"/>
      <c r="N14" s="665"/>
      <c r="O14" s="665"/>
      <c r="P14" s="555"/>
      <c r="Q14" s="555"/>
      <c r="R14" s="585"/>
      <c r="S14" s="585"/>
      <c r="T14" s="341"/>
      <c r="U14" s="11"/>
    </row>
    <row r="15" spans="1:26">
      <c r="A15" s="225">
        <v>6</v>
      </c>
      <c r="B15" s="555" t="s">
        <v>197</v>
      </c>
      <c r="C15" s="357">
        <v>1</v>
      </c>
      <c r="D15" s="357" t="s">
        <v>63</v>
      </c>
      <c r="E15" s="358">
        <v>22000</v>
      </c>
      <c r="F15" s="161">
        <f t="shared" si="2"/>
        <v>22000</v>
      </c>
      <c r="G15" s="360"/>
      <c r="H15" s="665"/>
      <c r="I15" s="665"/>
      <c r="J15" s="665"/>
      <c r="K15" s="665"/>
      <c r="L15" s="665"/>
      <c r="M15" s="665"/>
      <c r="N15" s="665"/>
      <c r="O15" s="665"/>
      <c r="P15" s="555"/>
      <c r="Q15" s="555"/>
      <c r="R15" s="666"/>
      <c r="S15" s="585"/>
      <c r="T15" s="667"/>
      <c r="U15" s="11"/>
    </row>
    <row r="16" spans="1:26">
      <c r="A16" s="102">
        <v>7</v>
      </c>
      <c r="B16" s="664" t="s">
        <v>217</v>
      </c>
      <c r="C16" s="357">
        <v>2</v>
      </c>
      <c r="D16" s="357" t="s">
        <v>63</v>
      </c>
      <c r="E16" s="358">
        <v>35000</v>
      </c>
      <c r="F16" s="161">
        <f t="shared" si="2"/>
        <v>70000</v>
      </c>
      <c r="G16" s="360"/>
      <c r="H16" s="665"/>
      <c r="I16" s="665"/>
      <c r="J16" s="665"/>
      <c r="K16" s="665"/>
      <c r="L16" s="665"/>
      <c r="M16" s="665"/>
      <c r="N16" s="665"/>
      <c r="O16" s="665"/>
      <c r="P16" s="555"/>
      <c r="Q16" s="555"/>
      <c r="R16" s="585"/>
      <c r="S16" s="585"/>
      <c r="T16" s="540"/>
      <c r="U16" s="11"/>
    </row>
    <row r="17" spans="1:23">
      <c r="A17" s="225">
        <v>8</v>
      </c>
      <c r="B17" s="664" t="s">
        <v>238</v>
      </c>
      <c r="C17" s="357">
        <v>2</v>
      </c>
      <c r="D17" s="357" t="s">
        <v>63</v>
      </c>
      <c r="E17" s="358">
        <v>15000</v>
      </c>
      <c r="F17" s="161">
        <f t="shared" si="2"/>
        <v>30000</v>
      </c>
      <c r="G17" s="360"/>
      <c r="H17" s="665"/>
      <c r="I17" s="665"/>
      <c r="J17" s="665"/>
      <c r="K17" s="665"/>
      <c r="L17" s="665"/>
      <c r="M17" s="665"/>
      <c r="N17" s="665"/>
      <c r="O17" s="665"/>
      <c r="P17" s="555"/>
      <c r="Q17" s="555"/>
      <c r="R17" s="585"/>
      <c r="S17" s="585"/>
      <c r="T17" s="540"/>
      <c r="U17" s="11"/>
    </row>
    <row r="18" spans="1:23">
      <c r="A18" s="102">
        <v>9</v>
      </c>
      <c r="B18" s="664" t="s">
        <v>219</v>
      </c>
      <c r="C18" s="357">
        <v>2</v>
      </c>
      <c r="D18" s="357" t="s">
        <v>63</v>
      </c>
      <c r="E18" s="358">
        <v>9500</v>
      </c>
      <c r="F18" s="161">
        <f t="shared" si="2"/>
        <v>19000</v>
      </c>
      <c r="G18" s="360"/>
      <c r="H18" s="665"/>
      <c r="I18" s="665"/>
      <c r="J18" s="665"/>
      <c r="K18" s="665"/>
      <c r="L18" s="665"/>
      <c r="M18" s="665"/>
      <c r="N18" s="665"/>
      <c r="O18" s="665"/>
      <c r="P18" s="555"/>
      <c r="Q18" s="555"/>
      <c r="R18" s="585"/>
      <c r="S18" s="585"/>
      <c r="T18" s="341"/>
      <c r="U18" s="11"/>
    </row>
    <row r="19" spans="1:23" s="253" customFormat="1">
      <c r="A19" s="225">
        <v>10</v>
      </c>
      <c r="B19" s="668" t="s">
        <v>239</v>
      </c>
      <c r="C19" s="473">
        <v>1</v>
      </c>
      <c r="D19" s="333" t="s">
        <v>53</v>
      </c>
      <c r="E19" s="482">
        <v>14748300</v>
      </c>
      <c r="F19" s="161">
        <f t="shared" si="2"/>
        <v>14748300</v>
      </c>
      <c r="G19" s="360"/>
      <c r="H19" s="665"/>
      <c r="I19" s="665"/>
      <c r="J19" s="665"/>
      <c r="K19" s="665"/>
      <c r="L19" s="665"/>
      <c r="M19" s="665"/>
      <c r="N19" s="665"/>
      <c r="O19" s="665"/>
      <c r="P19" s="555"/>
      <c r="Q19" s="555"/>
      <c r="R19" s="585"/>
      <c r="S19" s="585"/>
      <c r="T19" s="341"/>
      <c r="U19" s="11"/>
    </row>
    <row r="20" spans="1:23" s="294" customFormat="1">
      <c r="A20" s="102">
        <v>11</v>
      </c>
      <c r="B20" s="555" t="s">
        <v>240</v>
      </c>
      <c r="C20" s="357">
        <v>2</v>
      </c>
      <c r="D20" s="357" t="s">
        <v>125</v>
      </c>
      <c r="E20" s="358">
        <v>2750000</v>
      </c>
      <c r="F20" s="161">
        <f t="shared" si="2"/>
        <v>5500000</v>
      </c>
      <c r="G20" s="360"/>
      <c r="H20" s="665"/>
      <c r="I20" s="665"/>
      <c r="J20" s="665"/>
      <c r="K20" s="665"/>
      <c r="L20" s="665"/>
      <c r="M20" s="665"/>
      <c r="N20" s="665"/>
      <c r="O20" s="665"/>
      <c r="P20" s="555"/>
      <c r="Q20" s="555"/>
      <c r="R20" s="585"/>
      <c r="S20" s="585"/>
      <c r="T20" s="341"/>
      <c r="U20" s="11"/>
    </row>
    <row r="21" spans="1:23" s="294" customFormat="1">
      <c r="A21" s="225">
        <v>12</v>
      </c>
      <c r="B21" s="664"/>
      <c r="C21" s="357"/>
      <c r="D21" s="357"/>
      <c r="E21" s="358"/>
      <c r="F21" s="161">
        <f t="shared" si="2"/>
        <v>0</v>
      </c>
      <c r="G21" s="360"/>
      <c r="H21" s="665"/>
      <c r="I21" s="665"/>
      <c r="J21" s="665"/>
      <c r="K21" s="665"/>
      <c r="L21" s="665"/>
      <c r="M21" s="665"/>
      <c r="N21" s="665"/>
      <c r="O21" s="665"/>
      <c r="P21" s="555"/>
      <c r="Q21" s="555"/>
      <c r="R21" s="585"/>
      <c r="S21" s="585"/>
      <c r="T21" s="341"/>
      <c r="U21" s="11"/>
    </row>
    <row r="22" spans="1:23" s="294" customFormat="1">
      <c r="A22" s="102">
        <v>13</v>
      </c>
      <c r="B22" s="664"/>
      <c r="C22" s="357"/>
      <c r="D22" s="357"/>
      <c r="E22" s="358"/>
      <c r="F22" s="161">
        <f t="shared" si="2"/>
        <v>0</v>
      </c>
      <c r="G22" s="360"/>
      <c r="H22" s="665"/>
      <c r="I22" s="665"/>
      <c r="J22" s="665"/>
      <c r="K22" s="665"/>
      <c r="L22" s="665"/>
      <c r="M22" s="665"/>
      <c r="N22" s="665"/>
      <c r="O22" s="665"/>
      <c r="P22" s="555"/>
      <c r="Q22" s="555"/>
      <c r="R22" s="585"/>
      <c r="S22" s="585"/>
      <c r="T22" s="341"/>
      <c r="U22" s="11"/>
    </row>
    <row r="23" spans="1:23" s="294" customFormat="1">
      <c r="A23" s="357"/>
      <c r="B23" s="664"/>
      <c r="C23" s="357"/>
      <c r="D23" s="357"/>
      <c r="E23" s="358"/>
      <c r="F23" s="358"/>
      <c r="G23" s="360"/>
      <c r="H23" s="665"/>
      <c r="I23" s="665"/>
      <c r="J23" s="665"/>
      <c r="K23" s="665"/>
      <c r="L23" s="665"/>
      <c r="M23" s="665"/>
      <c r="N23" s="665"/>
      <c r="O23" s="665"/>
      <c r="P23" s="555"/>
      <c r="Q23" s="555"/>
      <c r="R23" s="585"/>
      <c r="S23" s="585"/>
      <c r="T23" s="341"/>
      <c r="U23" s="11"/>
    </row>
    <row r="24" spans="1:23">
      <c r="A24" s="357"/>
      <c r="B24" s="555"/>
      <c r="C24" s="357"/>
      <c r="D24" s="357"/>
      <c r="E24" s="358"/>
      <c r="F24" s="358"/>
      <c r="G24" s="360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243"/>
      <c r="S24" s="243"/>
      <c r="T24" s="352"/>
      <c r="U24" s="11"/>
    </row>
    <row r="25" spans="1:23">
      <c r="A25" s="357"/>
      <c r="B25" s="664"/>
      <c r="C25" s="357"/>
      <c r="D25" s="357"/>
      <c r="E25" s="358"/>
      <c r="F25" s="358">
        <f>E25*C25</f>
        <v>0</v>
      </c>
      <c r="G25" s="360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351"/>
      <c r="U25" s="11"/>
    </row>
    <row r="26" spans="1:23">
      <c r="A26" s="357"/>
      <c r="B26" s="555"/>
      <c r="C26" s="357"/>
      <c r="D26" s="357"/>
      <c r="E26" s="358"/>
      <c r="F26" s="358">
        <f t="shared" ref="F26:F29" si="3">E26*C26</f>
        <v>0</v>
      </c>
      <c r="G26" s="360"/>
      <c r="H26" s="350"/>
      <c r="I26" s="351"/>
      <c r="J26" s="350"/>
      <c r="K26" s="351"/>
      <c r="L26" s="351"/>
      <c r="M26" s="351"/>
      <c r="N26" s="350"/>
      <c r="O26" s="351"/>
      <c r="P26" s="350"/>
      <c r="Q26" s="351"/>
      <c r="R26" s="350"/>
      <c r="S26" s="351"/>
      <c r="T26" s="352"/>
      <c r="U26" s="11"/>
    </row>
    <row r="27" spans="1:23">
      <c r="A27" s="357"/>
      <c r="B27" s="664"/>
      <c r="C27" s="357"/>
      <c r="D27" s="357"/>
      <c r="E27" s="358"/>
      <c r="F27" s="358">
        <f t="shared" si="3"/>
        <v>0</v>
      </c>
      <c r="G27" s="360"/>
      <c r="H27" s="350"/>
      <c r="I27" s="351"/>
      <c r="J27" s="350"/>
      <c r="K27" s="351"/>
      <c r="L27" s="351"/>
      <c r="M27" s="351"/>
      <c r="N27" s="350"/>
      <c r="O27" s="351"/>
      <c r="P27" s="350"/>
      <c r="Q27" s="351"/>
      <c r="R27" s="350"/>
      <c r="S27" s="351"/>
      <c r="T27" s="351"/>
      <c r="U27" s="11"/>
    </row>
    <row r="28" spans="1:23">
      <c r="A28" s="357"/>
      <c r="B28" s="555"/>
      <c r="C28" s="357"/>
      <c r="D28" s="357"/>
      <c r="E28" s="358"/>
      <c r="F28" s="358">
        <f t="shared" si="3"/>
        <v>0</v>
      </c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669"/>
      <c r="U28" s="11"/>
    </row>
    <row r="29" spans="1:23">
      <c r="A29" s="13"/>
      <c r="B29" s="325"/>
      <c r="C29" s="13"/>
      <c r="D29" s="13"/>
      <c r="E29" s="132"/>
      <c r="F29" s="132">
        <f t="shared" si="3"/>
        <v>0</v>
      </c>
      <c r="G29" s="133"/>
      <c r="H29" s="57"/>
      <c r="I29" s="58"/>
      <c r="J29" s="57"/>
      <c r="K29" s="58"/>
      <c r="L29" s="58"/>
      <c r="M29" s="58"/>
      <c r="N29" s="57"/>
      <c r="O29" s="58"/>
      <c r="P29" s="57"/>
      <c r="Q29" s="58"/>
      <c r="R29" s="57"/>
      <c r="S29" s="58"/>
      <c r="T29" s="64"/>
      <c r="U29" s="11"/>
    </row>
    <row r="30" spans="1:23" s="12" customFormat="1">
      <c r="G30" s="134"/>
      <c r="H30" s="164"/>
      <c r="I30" s="68"/>
      <c r="J30" s="164"/>
      <c r="K30" s="68"/>
      <c r="L30" s="68"/>
      <c r="M30" s="68"/>
      <c r="N30" s="164"/>
      <c r="O30" s="68"/>
      <c r="P30" s="164"/>
      <c r="Q30" s="68"/>
      <c r="R30" s="164"/>
      <c r="S30" s="68"/>
      <c r="T30" s="68"/>
    </row>
    <row r="31" spans="1:23" s="14" customFormat="1" ht="20.100000000000001" customHeight="1">
      <c r="A31" s="732" t="s">
        <v>9</v>
      </c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  <c r="S31" s="732"/>
      <c r="T31" s="732"/>
      <c r="U31" s="732"/>
      <c r="V31" s="135"/>
      <c r="W31" s="135"/>
    </row>
    <row r="32" spans="1:23" s="14" customFormat="1" ht="20.100000000000001" customHeight="1">
      <c r="A32" s="15" t="s">
        <v>10</v>
      </c>
      <c r="B32" s="744" t="s">
        <v>11</v>
      </c>
      <c r="C32" s="744"/>
      <c r="D32" s="744"/>
      <c r="E32" s="16"/>
      <c r="F32" s="16"/>
      <c r="G32" s="135"/>
      <c r="H32" s="16"/>
      <c r="I32" s="135"/>
      <c r="J32" s="16"/>
      <c r="K32" s="135"/>
      <c r="L32" s="135"/>
      <c r="M32" s="135"/>
      <c r="N32" s="16"/>
      <c r="O32" s="135"/>
      <c r="P32" s="16"/>
      <c r="Q32" s="135"/>
      <c r="R32" s="16"/>
      <c r="S32" s="135"/>
      <c r="T32" s="135"/>
      <c r="U32" s="135"/>
      <c r="V32" s="135"/>
      <c r="W32" s="135"/>
    </row>
    <row r="33" spans="2:20" s="17" customFormat="1" ht="21.75">
      <c r="B33" s="17" t="s">
        <v>12</v>
      </c>
      <c r="G33" s="18"/>
      <c r="H33" s="16"/>
      <c r="I33" s="19"/>
      <c r="J33" s="16"/>
      <c r="K33" s="19"/>
      <c r="L33" s="19"/>
      <c r="M33" s="19"/>
      <c r="N33" s="16"/>
      <c r="O33" s="19"/>
      <c r="P33" s="16"/>
      <c r="Q33" s="19"/>
      <c r="R33" s="16"/>
      <c r="S33" s="19"/>
      <c r="T33" s="19"/>
    </row>
    <row r="34" spans="2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135"/>
    </row>
    <row r="35" spans="2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19"/>
    </row>
    <row r="36" spans="2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48"/>
    </row>
    <row r="37" spans="2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64"/>
    </row>
    <row r="38" spans="2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52"/>
    </row>
    <row r="39" spans="2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53"/>
    </row>
    <row r="40" spans="2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</row>
    <row r="41" spans="2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135"/>
    </row>
    <row r="42" spans="2:20">
      <c r="H42" s="65"/>
      <c r="I42" s="59"/>
      <c r="J42" s="65"/>
      <c r="K42" s="59"/>
      <c r="L42" s="59"/>
      <c r="M42" s="59"/>
      <c r="N42" s="65"/>
      <c r="O42" s="59"/>
      <c r="P42" s="65"/>
      <c r="Q42" s="59"/>
      <c r="R42" s="65"/>
      <c r="S42" s="59"/>
      <c r="T42" s="19"/>
    </row>
    <row r="43" spans="2:20">
      <c r="T43" s="48"/>
    </row>
    <row r="44" spans="2:20">
      <c r="T44" s="26"/>
    </row>
    <row r="45" spans="2:20">
      <c r="T45" s="26"/>
    </row>
    <row r="46" spans="2:20">
      <c r="T46" s="26"/>
    </row>
    <row r="47" spans="2:20">
      <c r="T47" s="26"/>
    </row>
    <row r="48" spans="2:20">
      <c r="T48" s="56"/>
    </row>
    <row r="49" spans="20:20">
      <c r="T49" s="58"/>
    </row>
    <row r="50" spans="20:20">
      <c r="T50" s="58"/>
    </row>
    <row r="51" spans="20:20">
      <c r="T51" s="48"/>
    </row>
    <row r="52" spans="20:20">
      <c r="T52" s="49"/>
    </row>
    <row r="53" spans="20:20">
      <c r="T53" s="69"/>
    </row>
    <row r="54" spans="20:20">
      <c r="T54" s="62"/>
    </row>
    <row r="55" spans="20:20">
      <c r="T55" s="48"/>
    </row>
    <row r="56" spans="20:20">
      <c r="T56" s="48"/>
    </row>
    <row r="57" spans="20:20">
      <c r="T57" s="48"/>
    </row>
    <row r="58" spans="20:20">
      <c r="T58" s="70"/>
    </row>
    <row r="59" spans="20:20">
      <c r="T59" s="68"/>
    </row>
    <row r="61" spans="20:20">
      <c r="T61" s="135"/>
    </row>
    <row r="62" spans="20:20">
      <c r="T62" s="19"/>
    </row>
    <row r="63" spans="20:20">
      <c r="T63" s="59"/>
    </row>
    <row r="66" spans="20:20">
      <c r="T66" s="135"/>
    </row>
    <row r="67" spans="20:20">
      <c r="T67" s="19"/>
    </row>
    <row r="69" spans="20:20">
      <c r="T69" s="135"/>
    </row>
    <row r="70" spans="20:20">
      <c r="T70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1:U31"/>
    <mergeCell ref="B32:D32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2812-4113-4420-B0A6-7ABE66A0C487}">
  <sheetPr>
    <tabColor rgb="FF92D050"/>
  </sheetPr>
  <dimension ref="A1:Z33"/>
  <sheetViews>
    <sheetView view="pageBreakPreview" zoomScaleSheetLayoutView="100" workbookViewId="0">
      <selection activeCell="D15" sqref="D15"/>
    </sheetView>
  </sheetViews>
  <sheetFormatPr defaultColWidth="8.125" defaultRowHeight="24"/>
  <cols>
    <col min="1" max="1" width="4.625" style="2" customWidth="1"/>
    <col min="2" max="2" width="41.5" style="2" customWidth="1"/>
    <col min="3" max="4" width="7" style="2" customWidth="1"/>
    <col min="5" max="5" width="12.5" style="2" customWidth="1"/>
    <col min="6" max="6" width="13" style="2" customWidth="1"/>
    <col min="7" max="7" width="10.6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9.8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302000</v>
      </c>
      <c r="G7" s="146">
        <f t="shared" ref="G7:Q7" si="0">G9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241</v>
      </c>
      <c r="B9" s="137"/>
      <c r="C9" s="149"/>
      <c r="D9" s="149"/>
      <c r="E9" s="151"/>
      <c r="F9" s="151">
        <f>SUM(F10:F18)</f>
        <v>302000</v>
      </c>
      <c r="G9" s="151">
        <f>SUM(G10:G18)</f>
        <v>0</v>
      </c>
      <c r="H9" s="151">
        <f t="shared" ref="H9:Q9" si="1">SUM(H10:H18)</f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</f>
        <v>0</v>
      </c>
      <c r="S9" s="96">
        <f>I9+K9+M9+O9</f>
        <v>0</v>
      </c>
      <c r="T9" s="138"/>
      <c r="U9" s="11"/>
    </row>
    <row r="10" spans="1:26" s="12" customFormat="1">
      <c r="A10" s="102">
        <v>1</v>
      </c>
      <c r="B10" s="107" t="s">
        <v>242</v>
      </c>
      <c r="C10" s="102">
        <v>1</v>
      </c>
      <c r="D10" s="102" t="s">
        <v>53</v>
      </c>
      <c r="E10" s="161">
        <v>302000</v>
      </c>
      <c r="F10" s="161">
        <f>E10*C10</f>
        <v>302000</v>
      </c>
      <c r="G10" s="106"/>
      <c r="H10" s="190"/>
      <c r="I10" s="231"/>
      <c r="J10" s="190"/>
      <c r="K10" s="231"/>
      <c r="L10" s="190"/>
      <c r="M10" s="231"/>
      <c r="N10" s="231"/>
      <c r="O10" s="231"/>
      <c r="P10" s="155"/>
      <c r="Q10" s="249"/>
      <c r="R10" s="155"/>
      <c r="S10" s="155"/>
      <c r="T10" s="114"/>
      <c r="U10" s="11"/>
    </row>
    <row r="11" spans="1:26" s="12" customFormat="1">
      <c r="A11" s="225"/>
      <c r="B11" s="247"/>
      <c r="C11" s="225"/>
      <c r="D11" s="225"/>
      <c r="E11" s="226"/>
      <c r="F11" s="226"/>
      <c r="G11" s="248"/>
      <c r="H11" s="190"/>
      <c r="I11" s="231"/>
      <c r="J11" s="190"/>
      <c r="K11" s="231"/>
      <c r="L11" s="190"/>
      <c r="M11" s="231"/>
      <c r="N11" s="231"/>
      <c r="O11" s="231"/>
      <c r="P11" s="124"/>
      <c r="Q11" s="125"/>
      <c r="R11" s="26"/>
      <c r="S11" s="26"/>
      <c r="T11" s="114"/>
      <c r="U11" s="11"/>
    </row>
    <row r="12" spans="1:26" s="160" customFormat="1">
      <c r="A12" s="102"/>
      <c r="B12" s="129"/>
      <c r="C12" s="118"/>
      <c r="D12" s="118"/>
      <c r="E12" s="130"/>
      <c r="F12" s="226"/>
      <c r="G12" s="250"/>
      <c r="H12" s="190"/>
      <c r="I12" s="231"/>
      <c r="J12" s="190"/>
      <c r="K12" s="231"/>
      <c r="L12" s="190"/>
      <c r="M12" s="231"/>
      <c r="N12" s="231"/>
      <c r="O12" s="231"/>
      <c r="P12" s="156"/>
      <c r="Q12" s="156"/>
      <c r="R12" s="191"/>
      <c r="S12" s="191"/>
      <c r="T12" s="283"/>
      <c r="U12" s="252"/>
    </row>
    <row r="13" spans="1:26" s="659" customFormat="1">
      <c r="A13" s="225"/>
      <c r="B13" s="129"/>
      <c r="C13" s="118"/>
      <c r="D13" s="118"/>
      <c r="E13" s="130"/>
      <c r="F13" s="130"/>
      <c r="G13" s="250"/>
      <c r="H13" s="157"/>
      <c r="I13" s="281"/>
      <c r="J13" s="156"/>
      <c r="K13" s="281"/>
      <c r="L13" s="157"/>
      <c r="M13" s="281"/>
      <c r="N13" s="284"/>
      <c r="O13" s="281"/>
      <c r="P13" s="191"/>
      <c r="Q13" s="191"/>
      <c r="R13" s="191"/>
      <c r="S13" s="191"/>
      <c r="T13" s="114"/>
      <c r="U13" s="274"/>
    </row>
    <row r="14" spans="1:26" s="282" customFormat="1" ht="27" customHeight="1">
      <c r="A14" s="24"/>
      <c r="B14" s="112"/>
      <c r="C14" s="357"/>
      <c r="D14" s="357"/>
      <c r="E14" s="358"/>
      <c r="F14" s="358"/>
      <c r="G14" s="360"/>
      <c r="H14" s="661"/>
      <c r="I14" s="662"/>
      <c r="J14" s="661"/>
      <c r="K14" s="662"/>
      <c r="L14" s="661"/>
      <c r="M14" s="662"/>
      <c r="N14" s="661"/>
      <c r="O14" s="662"/>
      <c r="P14" s="123"/>
      <c r="Q14" s="123"/>
      <c r="R14" s="109"/>
      <c r="S14" s="275"/>
      <c r="T14" s="114"/>
      <c r="U14" s="274"/>
    </row>
    <row r="15" spans="1:26" s="12" customFormat="1" ht="26.25" customHeight="1">
      <c r="A15" s="24"/>
      <c r="B15" s="112"/>
      <c r="C15" s="357"/>
      <c r="D15" s="357"/>
      <c r="E15" s="358"/>
      <c r="F15" s="358"/>
      <c r="G15" s="360"/>
      <c r="H15" s="661"/>
      <c r="I15" s="662"/>
      <c r="J15" s="662"/>
      <c r="K15" s="662"/>
      <c r="L15" s="661"/>
      <c r="M15" s="662"/>
      <c r="N15" s="661"/>
      <c r="O15" s="662"/>
      <c r="P15" s="546"/>
      <c r="Q15" s="546"/>
      <c r="R15" s="109"/>
      <c r="S15" s="275"/>
      <c r="T15" s="283"/>
    </row>
    <row r="16" spans="1:26" s="14" customFormat="1">
      <c r="A16" s="24"/>
      <c r="B16" s="637"/>
      <c r="C16" s="357"/>
      <c r="D16" s="357"/>
      <c r="E16" s="358"/>
      <c r="F16" s="358"/>
      <c r="G16" s="360"/>
      <c r="H16" s="275"/>
      <c r="I16" s="649"/>
      <c r="J16" s="649"/>
      <c r="K16" s="649"/>
      <c r="L16" s="275"/>
      <c r="M16" s="649"/>
      <c r="N16" s="275"/>
      <c r="O16" s="649"/>
      <c r="P16" s="663"/>
      <c r="Q16" s="663"/>
      <c r="R16" s="645"/>
      <c r="S16" s="275"/>
      <c r="T16" s="283"/>
      <c r="U16" s="349"/>
      <c r="V16" s="349"/>
      <c r="W16" s="349"/>
    </row>
    <row r="17" spans="1:23" s="12" customFormat="1">
      <c r="A17" s="225"/>
      <c r="B17" s="107"/>
      <c r="C17" s="102"/>
      <c r="D17" s="102"/>
      <c r="E17" s="161"/>
      <c r="F17" s="161"/>
      <c r="G17" s="106"/>
      <c r="H17" s="653"/>
      <c r="I17" s="660"/>
      <c r="J17" s="653"/>
      <c r="K17" s="654"/>
      <c r="L17" s="654"/>
      <c r="M17" s="654"/>
      <c r="N17" s="653"/>
      <c r="O17" s="654"/>
      <c r="P17" s="653"/>
      <c r="Q17" s="654"/>
      <c r="R17" s="142"/>
      <c r="S17" s="142"/>
      <c r="T17" s="48"/>
      <c r="U17" s="11"/>
    </row>
    <row r="18" spans="1:23" s="160" customFormat="1">
      <c r="A18" s="277"/>
      <c r="B18" s="287"/>
      <c r="C18" s="277"/>
      <c r="D18" s="277"/>
      <c r="E18" s="433"/>
      <c r="F18" s="433"/>
      <c r="G18" s="434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140"/>
      <c r="S18" s="140"/>
      <c r="T18" s="62"/>
      <c r="U18" s="252"/>
    </row>
    <row r="19" spans="1:23" s="12" customFormat="1">
      <c r="G19" s="134"/>
      <c r="H19" s="164"/>
      <c r="I19" s="60"/>
      <c r="J19" s="164"/>
      <c r="K19" s="60"/>
      <c r="L19" s="60"/>
      <c r="M19" s="60"/>
      <c r="N19" s="164"/>
      <c r="O19" s="60"/>
      <c r="P19" s="164"/>
      <c r="Q19" s="60"/>
      <c r="R19" s="164"/>
      <c r="S19" s="60"/>
      <c r="T19" s="68"/>
    </row>
    <row r="20" spans="1:23" s="14" customFormat="1" ht="20.100000000000001" customHeight="1">
      <c r="A20" s="732" t="s">
        <v>9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135"/>
      <c r="W20" s="135"/>
    </row>
    <row r="21" spans="1:23" s="14" customFormat="1" ht="20.100000000000001" customHeight="1">
      <c r="A21" s="15" t="s">
        <v>10</v>
      </c>
      <c r="B21" s="744" t="s">
        <v>11</v>
      </c>
      <c r="C21" s="744"/>
      <c r="D21" s="744"/>
      <c r="E21" s="16"/>
      <c r="F21" s="16"/>
      <c r="G21" s="135"/>
      <c r="H21" s="16"/>
      <c r="I21" s="135"/>
      <c r="J21" s="16"/>
      <c r="K21" s="135"/>
      <c r="L21" s="135"/>
      <c r="M21" s="135"/>
      <c r="N21" s="16"/>
      <c r="O21" s="135"/>
      <c r="P21" s="16"/>
      <c r="Q21" s="135"/>
      <c r="R21" s="16"/>
      <c r="S21" s="135"/>
      <c r="T21" s="135"/>
      <c r="U21" s="135"/>
      <c r="V21" s="135"/>
      <c r="W21" s="135"/>
    </row>
    <row r="22" spans="1:23" s="17" customFormat="1" ht="21.75">
      <c r="B22" s="17" t="s">
        <v>12</v>
      </c>
      <c r="G22" s="18"/>
      <c r="H22" s="16"/>
      <c r="I22" s="19"/>
      <c r="J22" s="16"/>
      <c r="K22" s="19"/>
      <c r="L22" s="19"/>
      <c r="M22" s="19"/>
      <c r="N22" s="16"/>
      <c r="O22" s="19"/>
      <c r="P22" s="16"/>
      <c r="Q22" s="19"/>
      <c r="R22" s="16"/>
      <c r="S22" s="19"/>
      <c r="T22" s="19"/>
    </row>
    <row r="23" spans="1:23"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48"/>
    </row>
    <row r="24" spans="1:23">
      <c r="T24" s="135"/>
    </row>
    <row r="25" spans="1:23">
      <c r="T25" s="19"/>
    </row>
    <row r="26" spans="1:23">
      <c r="T26" s="59"/>
    </row>
    <row r="29" spans="1:23">
      <c r="T29" s="135"/>
    </row>
    <row r="30" spans="1:23">
      <c r="T30" s="19"/>
    </row>
    <row r="32" spans="1:23">
      <c r="T32" s="135"/>
    </row>
    <row r="33" spans="20:20">
      <c r="T33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0:U20"/>
    <mergeCell ref="B21:D2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172F7-CD9B-4AE0-BFB7-4A5DFC1E390E}">
  <sheetPr>
    <tabColor rgb="FF92D050"/>
  </sheetPr>
  <dimension ref="A1:Z33"/>
  <sheetViews>
    <sheetView view="pageBreakPreview" zoomScaleSheetLayoutView="100" workbookViewId="0">
      <selection activeCell="B15" sqref="B15"/>
    </sheetView>
  </sheetViews>
  <sheetFormatPr defaultColWidth="8.125" defaultRowHeight="24"/>
  <cols>
    <col min="1" max="1" width="4.625" style="2" customWidth="1"/>
    <col min="2" max="2" width="41.5" style="2" customWidth="1"/>
    <col min="3" max="4" width="7" style="2" customWidth="1"/>
    <col min="5" max="5" width="12.5" style="2" customWidth="1"/>
    <col min="6" max="6" width="13" style="2" customWidth="1"/>
    <col min="7" max="7" width="10.6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9.8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1238600</v>
      </c>
      <c r="G7" s="146">
        <f t="shared" ref="G7:Q7" si="0">G9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243</v>
      </c>
      <c r="B9" s="137"/>
      <c r="C9" s="149"/>
      <c r="D9" s="149"/>
      <c r="E9" s="151"/>
      <c r="F9" s="151">
        <f>SUM(F10:F18)</f>
        <v>1238600</v>
      </c>
      <c r="G9" s="151">
        <f>SUM(G10:G18)</f>
        <v>0</v>
      </c>
      <c r="H9" s="151">
        <f t="shared" ref="H9:Q9" si="1">SUM(H10:H18)</f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</f>
        <v>0</v>
      </c>
      <c r="S9" s="96">
        <f>I9+K9+M9+O9</f>
        <v>0</v>
      </c>
      <c r="T9" s="138"/>
      <c r="U9" s="11"/>
    </row>
    <row r="10" spans="1:26" s="12" customFormat="1">
      <c r="A10" s="102">
        <v>1</v>
      </c>
      <c r="B10" s="107" t="s">
        <v>244</v>
      </c>
      <c r="C10" s="102">
        <v>1</v>
      </c>
      <c r="D10" s="102" t="s">
        <v>53</v>
      </c>
      <c r="E10" s="161">
        <v>394600</v>
      </c>
      <c r="F10" s="161">
        <f>E10*C10</f>
        <v>394600</v>
      </c>
      <c r="G10" s="106"/>
      <c r="H10" s="190"/>
      <c r="I10" s="231"/>
      <c r="J10" s="190"/>
      <c r="K10" s="231"/>
      <c r="L10" s="190"/>
      <c r="M10" s="231"/>
      <c r="N10" s="231"/>
      <c r="O10" s="231"/>
      <c r="P10" s="155"/>
      <c r="Q10" s="249"/>
      <c r="R10" s="155"/>
      <c r="S10" s="155"/>
      <c r="T10" s="114"/>
      <c r="U10" s="11"/>
    </row>
    <row r="11" spans="1:26" s="12" customFormat="1">
      <c r="A11" s="225">
        <v>2</v>
      </c>
      <c r="B11" s="247" t="s">
        <v>245</v>
      </c>
      <c r="C11" s="225">
        <v>1</v>
      </c>
      <c r="D11" s="225" t="s">
        <v>53</v>
      </c>
      <c r="E11" s="226">
        <v>294000</v>
      </c>
      <c r="F11" s="161">
        <f t="shared" ref="F11:F13" si="2">E11*C11</f>
        <v>294000</v>
      </c>
      <c r="G11" s="248"/>
      <c r="H11" s="190"/>
      <c r="I11" s="231"/>
      <c r="J11" s="190"/>
      <c r="K11" s="231"/>
      <c r="L11" s="190"/>
      <c r="M11" s="231"/>
      <c r="N11" s="231"/>
      <c r="O11" s="231"/>
      <c r="P11" s="124"/>
      <c r="Q11" s="125"/>
      <c r="R11" s="26"/>
      <c r="S11" s="26"/>
      <c r="T11" s="114"/>
      <c r="U11" s="11"/>
    </row>
    <row r="12" spans="1:26" s="160" customFormat="1">
      <c r="A12" s="102">
        <v>3</v>
      </c>
      <c r="B12" s="129" t="s">
        <v>246</v>
      </c>
      <c r="C12" s="118">
        <v>1</v>
      </c>
      <c r="D12" s="118" t="s">
        <v>53</v>
      </c>
      <c r="E12" s="130">
        <v>250000</v>
      </c>
      <c r="F12" s="161">
        <f t="shared" si="2"/>
        <v>250000</v>
      </c>
      <c r="G12" s="250"/>
      <c r="H12" s="190"/>
      <c r="I12" s="231"/>
      <c r="J12" s="190"/>
      <c r="K12" s="231"/>
      <c r="L12" s="190"/>
      <c r="M12" s="231"/>
      <c r="N12" s="231"/>
      <c r="O12" s="231"/>
      <c r="P12" s="156"/>
      <c r="Q12" s="156"/>
      <c r="R12" s="191"/>
      <c r="S12" s="191"/>
      <c r="T12" s="283"/>
      <c r="U12" s="252"/>
    </row>
    <row r="13" spans="1:26" s="659" customFormat="1" ht="48">
      <c r="A13" s="225">
        <v>4</v>
      </c>
      <c r="B13" s="129" t="s">
        <v>247</v>
      </c>
      <c r="C13" s="118">
        <v>1</v>
      </c>
      <c r="D13" s="118" t="s">
        <v>63</v>
      </c>
      <c r="E13" s="130">
        <v>300000</v>
      </c>
      <c r="F13" s="161">
        <f t="shared" si="2"/>
        <v>300000</v>
      </c>
      <c r="G13" s="250"/>
      <c r="H13" s="157"/>
      <c r="I13" s="281"/>
      <c r="J13" s="156"/>
      <c r="K13" s="281"/>
      <c r="L13" s="157"/>
      <c r="M13" s="281"/>
      <c r="N13" s="284"/>
      <c r="O13" s="281"/>
      <c r="P13" s="191"/>
      <c r="Q13" s="191"/>
      <c r="R13" s="191"/>
      <c r="S13" s="191"/>
      <c r="T13" s="114"/>
      <c r="U13" s="274"/>
    </row>
    <row r="14" spans="1:26" s="282" customFormat="1" ht="27" customHeight="1">
      <c r="A14" s="102">
        <v>5</v>
      </c>
      <c r="B14" s="112"/>
      <c r="C14" s="357"/>
      <c r="D14" s="357"/>
      <c r="E14" s="358"/>
      <c r="F14" s="358"/>
      <c r="G14" s="360"/>
      <c r="H14" s="661"/>
      <c r="I14" s="662"/>
      <c r="J14" s="661"/>
      <c r="K14" s="662"/>
      <c r="L14" s="661"/>
      <c r="M14" s="662"/>
      <c r="N14" s="661"/>
      <c r="O14" s="662"/>
      <c r="P14" s="123"/>
      <c r="Q14" s="123"/>
      <c r="R14" s="109"/>
      <c r="S14" s="275"/>
      <c r="T14" s="114"/>
      <c r="U14" s="274"/>
    </row>
    <row r="15" spans="1:26" s="12" customFormat="1" ht="26.25" customHeight="1">
      <c r="A15" s="225">
        <v>6</v>
      </c>
      <c r="B15" s="112"/>
      <c r="C15" s="357"/>
      <c r="D15" s="357"/>
      <c r="E15" s="358"/>
      <c r="F15" s="358"/>
      <c r="G15" s="360"/>
      <c r="H15" s="661"/>
      <c r="I15" s="662"/>
      <c r="J15" s="662"/>
      <c r="K15" s="662"/>
      <c r="L15" s="661"/>
      <c r="M15" s="662"/>
      <c r="N15" s="661"/>
      <c r="O15" s="662"/>
      <c r="P15" s="546"/>
      <c r="Q15" s="546"/>
      <c r="R15" s="109"/>
      <c r="S15" s="275"/>
      <c r="T15" s="283"/>
    </row>
    <row r="16" spans="1:26" s="14" customFormat="1">
      <c r="A16" s="24"/>
      <c r="B16" s="637"/>
      <c r="C16" s="357"/>
      <c r="D16" s="357"/>
      <c r="E16" s="358"/>
      <c r="F16" s="358"/>
      <c r="G16" s="360"/>
      <c r="H16" s="275"/>
      <c r="I16" s="649"/>
      <c r="J16" s="649"/>
      <c r="K16" s="649"/>
      <c r="L16" s="275"/>
      <c r="M16" s="649"/>
      <c r="N16" s="275"/>
      <c r="O16" s="649"/>
      <c r="P16" s="663"/>
      <c r="Q16" s="663"/>
      <c r="R16" s="645"/>
      <c r="S16" s="275"/>
      <c r="T16" s="283"/>
      <c r="U16" s="349"/>
      <c r="V16" s="349"/>
      <c r="W16" s="349"/>
    </row>
    <row r="17" spans="1:23" s="12" customFormat="1">
      <c r="A17" s="225"/>
      <c r="B17" s="107"/>
      <c r="C17" s="102"/>
      <c r="D17" s="102"/>
      <c r="E17" s="161"/>
      <c r="F17" s="161"/>
      <c r="G17" s="106"/>
      <c r="H17" s="653"/>
      <c r="I17" s="660"/>
      <c r="J17" s="653"/>
      <c r="K17" s="654"/>
      <c r="L17" s="654"/>
      <c r="M17" s="654"/>
      <c r="N17" s="653"/>
      <c r="O17" s="654"/>
      <c r="P17" s="653"/>
      <c r="Q17" s="654"/>
      <c r="R17" s="142"/>
      <c r="S17" s="142"/>
      <c r="T17" s="48"/>
      <c r="U17" s="11"/>
    </row>
    <row r="18" spans="1:23" s="160" customFormat="1">
      <c r="A18" s="277"/>
      <c r="B18" s="287"/>
      <c r="C18" s="277"/>
      <c r="D18" s="277"/>
      <c r="E18" s="433"/>
      <c r="F18" s="433"/>
      <c r="G18" s="434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140"/>
      <c r="S18" s="140"/>
      <c r="T18" s="62"/>
      <c r="U18" s="252"/>
    </row>
    <row r="19" spans="1:23" s="12" customFormat="1">
      <c r="G19" s="134"/>
      <c r="H19" s="164"/>
      <c r="I19" s="60"/>
      <c r="J19" s="164"/>
      <c r="K19" s="60"/>
      <c r="L19" s="60"/>
      <c r="M19" s="60"/>
      <c r="N19" s="164"/>
      <c r="O19" s="60"/>
      <c r="P19" s="164"/>
      <c r="Q19" s="60"/>
      <c r="R19" s="164"/>
      <c r="S19" s="60"/>
      <c r="T19" s="68"/>
    </row>
    <row r="20" spans="1:23" s="14" customFormat="1" ht="20.100000000000001" customHeight="1">
      <c r="A20" s="732" t="s">
        <v>9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135"/>
      <c r="W20" s="135"/>
    </row>
    <row r="21" spans="1:23" s="14" customFormat="1" ht="20.100000000000001" customHeight="1">
      <c r="A21" s="15" t="s">
        <v>10</v>
      </c>
      <c r="B21" s="744" t="s">
        <v>11</v>
      </c>
      <c r="C21" s="744"/>
      <c r="D21" s="744"/>
      <c r="E21" s="16"/>
      <c r="F21" s="16"/>
      <c r="G21" s="135"/>
      <c r="H21" s="16"/>
      <c r="I21" s="135"/>
      <c r="J21" s="16"/>
      <c r="K21" s="135"/>
      <c r="L21" s="135"/>
      <c r="M21" s="135"/>
      <c r="N21" s="16"/>
      <c r="O21" s="135"/>
      <c r="P21" s="16"/>
      <c r="Q21" s="135"/>
      <c r="R21" s="16"/>
      <c r="S21" s="135"/>
      <c r="T21" s="135"/>
      <c r="U21" s="135"/>
      <c r="V21" s="135"/>
      <c r="W21" s="135"/>
    </row>
    <row r="22" spans="1:23" s="17" customFormat="1" ht="21.75">
      <c r="B22" s="17" t="s">
        <v>12</v>
      </c>
      <c r="G22" s="18"/>
      <c r="H22" s="16"/>
      <c r="I22" s="19"/>
      <c r="J22" s="16"/>
      <c r="K22" s="19"/>
      <c r="L22" s="19"/>
      <c r="M22" s="19"/>
      <c r="N22" s="16"/>
      <c r="O22" s="19"/>
      <c r="P22" s="16"/>
      <c r="Q22" s="19"/>
      <c r="R22" s="16"/>
      <c r="S22" s="19"/>
      <c r="T22" s="19"/>
    </row>
    <row r="23" spans="1:23"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48"/>
    </row>
    <row r="24" spans="1:23">
      <c r="T24" s="135"/>
    </row>
    <row r="25" spans="1:23">
      <c r="T25" s="19"/>
    </row>
    <row r="26" spans="1:23">
      <c r="T26" s="59"/>
    </row>
    <row r="29" spans="1:23">
      <c r="T29" s="135"/>
    </row>
    <row r="30" spans="1:23">
      <c r="T30" s="19"/>
    </row>
    <row r="32" spans="1:23">
      <c r="T32" s="135"/>
    </row>
    <row r="33" spans="20:20">
      <c r="T33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0:U20"/>
    <mergeCell ref="B21:D2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3A71-3686-4544-B1EE-50DE50630D6E}">
  <sheetPr>
    <tabColor rgb="FF92D050"/>
  </sheetPr>
  <dimension ref="A1:Z33"/>
  <sheetViews>
    <sheetView view="pageBreakPreview" zoomScaleSheetLayoutView="100" workbookViewId="0">
      <selection activeCell="B15" sqref="B15"/>
    </sheetView>
  </sheetViews>
  <sheetFormatPr defaultColWidth="8.125" defaultRowHeight="24"/>
  <cols>
    <col min="1" max="1" width="4.625" style="2" customWidth="1"/>
    <col min="2" max="2" width="41.5" style="2" customWidth="1"/>
    <col min="3" max="4" width="7" style="2" customWidth="1"/>
    <col min="5" max="5" width="12.5" style="2" customWidth="1"/>
    <col min="6" max="6" width="13" style="2" customWidth="1"/>
    <col min="7" max="7" width="10.625" style="122" customWidth="1"/>
    <col min="8" max="8" width="6.375" style="66" customWidth="1"/>
    <col min="9" max="9" width="7.625" style="67" bestFit="1" customWidth="1"/>
    <col min="10" max="10" width="6.375" style="66" customWidth="1"/>
    <col min="11" max="11" width="7.625" style="67" bestFit="1" customWidth="1"/>
    <col min="12" max="12" width="6.375" style="67" customWidth="1"/>
    <col min="13" max="13" width="7.625" style="67" bestFit="1" customWidth="1"/>
    <col min="14" max="14" width="6.375" style="66" customWidth="1"/>
    <col min="15" max="15" width="7.625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9.8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5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</f>
        <v>120000</v>
      </c>
      <c r="G7" s="146">
        <f t="shared" ref="G7:Q7" si="0">G9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41">
        <f>H7+J7+L7+N7+P7</f>
        <v>0</v>
      </c>
      <c r="S7" s="41">
        <f>I7+K7+M7+O7+Q7</f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209"/>
      <c r="I8" s="208"/>
      <c r="J8" s="209"/>
      <c r="K8" s="208"/>
      <c r="L8" s="208"/>
      <c r="M8" s="208"/>
      <c r="N8" s="209"/>
      <c r="O8" s="208"/>
      <c r="P8" s="209"/>
      <c r="Q8" s="208"/>
      <c r="R8" s="209"/>
      <c r="S8" s="209"/>
      <c r="T8" s="45"/>
      <c r="X8" s="47"/>
    </row>
    <row r="9" spans="1:26" s="1" customFormat="1">
      <c r="A9" s="136" t="s">
        <v>248</v>
      </c>
      <c r="B9" s="137"/>
      <c r="C9" s="149"/>
      <c r="D9" s="149"/>
      <c r="E9" s="151"/>
      <c r="F9" s="151">
        <f>SUM(F10:F18)</f>
        <v>120000</v>
      </c>
      <c r="G9" s="151">
        <f>SUM(G10:G18)</f>
        <v>0</v>
      </c>
      <c r="H9" s="151">
        <f t="shared" ref="H9:Q9" si="1">SUM(H10:H18)</f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5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96">
        <f>H9+J9+L9+N9</f>
        <v>0</v>
      </c>
      <c r="S9" s="96">
        <f>I9+K9+M9+O9</f>
        <v>0</v>
      </c>
      <c r="T9" s="138"/>
      <c r="U9" s="11"/>
    </row>
    <row r="10" spans="1:26" s="12" customFormat="1">
      <c r="A10" s="102">
        <v>1</v>
      </c>
      <c r="B10" s="107" t="s">
        <v>249</v>
      </c>
      <c r="C10" s="102">
        <v>1</v>
      </c>
      <c r="D10" s="102" t="s">
        <v>53</v>
      </c>
      <c r="E10" s="161">
        <v>120000</v>
      </c>
      <c r="F10" s="161">
        <f>E10*C10</f>
        <v>120000</v>
      </c>
      <c r="G10" s="106"/>
      <c r="H10" s="190"/>
      <c r="I10" s="231"/>
      <c r="J10" s="190"/>
      <c r="K10" s="231"/>
      <c r="L10" s="190"/>
      <c r="M10" s="231"/>
      <c r="N10" s="231"/>
      <c r="O10" s="231"/>
      <c r="P10" s="155"/>
      <c r="Q10" s="249"/>
      <c r="R10" s="155"/>
      <c r="S10" s="155"/>
      <c r="T10" s="114"/>
      <c r="U10" s="11"/>
    </row>
    <row r="11" spans="1:26" s="12" customFormat="1">
      <c r="A11" s="225">
        <v>2</v>
      </c>
      <c r="B11" s="247"/>
      <c r="C11" s="225"/>
      <c r="D11" s="225"/>
      <c r="E11" s="226"/>
      <c r="F11" s="161">
        <f t="shared" ref="F11:F13" si="2">E11*C11</f>
        <v>0</v>
      </c>
      <c r="G11" s="248"/>
      <c r="H11" s="190"/>
      <c r="I11" s="231"/>
      <c r="J11" s="190"/>
      <c r="K11" s="231"/>
      <c r="L11" s="190"/>
      <c r="M11" s="231"/>
      <c r="N11" s="231"/>
      <c r="O11" s="231"/>
      <c r="P11" s="124"/>
      <c r="Q11" s="125"/>
      <c r="R11" s="26"/>
      <c r="S11" s="26"/>
      <c r="T11" s="114"/>
      <c r="U11" s="11"/>
    </row>
    <row r="12" spans="1:26" s="160" customFormat="1">
      <c r="A12" s="102">
        <v>3</v>
      </c>
      <c r="B12" s="129"/>
      <c r="C12" s="118"/>
      <c r="D12" s="118"/>
      <c r="E12" s="130"/>
      <c r="F12" s="161">
        <f t="shared" si="2"/>
        <v>0</v>
      </c>
      <c r="G12" s="250"/>
      <c r="H12" s="190"/>
      <c r="I12" s="231"/>
      <c r="J12" s="190"/>
      <c r="K12" s="231"/>
      <c r="L12" s="190"/>
      <c r="M12" s="231"/>
      <c r="N12" s="231"/>
      <c r="O12" s="231"/>
      <c r="P12" s="156"/>
      <c r="Q12" s="156"/>
      <c r="R12" s="191"/>
      <c r="S12" s="191"/>
      <c r="T12" s="283"/>
      <c r="U12" s="252"/>
    </row>
    <row r="13" spans="1:26" s="659" customFormat="1">
      <c r="A13" s="225">
        <v>4</v>
      </c>
      <c r="B13" s="129"/>
      <c r="C13" s="118"/>
      <c r="D13" s="118"/>
      <c r="E13" s="130"/>
      <c r="F13" s="161">
        <f t="shared" si="2"/>
        <v>0</v>
      </c>
      <c r="G13" s="250"/>
      <c r="H13" s="157"/>
      <c r="I13" s="281"/>
      <c r="J13" s="156"/>
      <c r="K13" s="281"/>
      <c r="L13" s="157"/>
      <c r="M13" s="281"/>
      <c r="N13" s="284"/>
      <c r="O13" s="281"/>
      <c r="P13" s="191"/>
      <c r="Q13" s="191"/>
      <c r="R13" s="191"/>
      <c r="S13" s="191"/>
      <c r="T13" s="114"/>
      <c r="U13" s="274"/>
    </row>
    <row r="14" spans="1:26" s="282" customFormat="1" ht="27" customHeight="1">
      <c r="A14" s="102">
        <v>5</v>
      </c>
      <c r="B14" s="112"/>
      <c r="C14" s="357"/>
      <c r="D14" s="357"/>
      <c r="E14" s="358"/>
      <c r="F14" s="358"/>
      <c r="G14" s="360"/>
      <c r="H14" s="661"/>
      <c r="I14" s="662"/>
      <c r="J14" s="661"/>
      <c r="K14" s="662"/>
      <c r="L14" s="661"/>
      <c r="M14" s="662"/>
      <c r="N14" s="661"/>
      <c r="O14" s="662"/>
      <c r="P14" s="123"/>
      <c r="Q14" s="123"/>
      <c r="R14" s="109"/>
      <c r="S14" s="275"/>
      <c r="T14" s="114"/>
      <c r="U14" s="274"/>
    </row>
    <row r="15" spans="1:26" s="12" customFormat="1" ht="26.25" customHeight="1">
      <c r="A15" s="225">
        <v>6</v>
      </c>
      <c r="B15" s="112"/>
      <c r="C15" s="357"/>
      <c r="D15" s="357"/>
      <c r="E15" s="358"/>
      <c r="F15" s="358"/>
      <c r="G15" s="360"/>
      <c r="H15" s="661"/>
      <c r="I15" s="662"/>
      <c r="J15" s="662"/>
      <c r="K15" s="662"/>
      <c r="L15" s="661"/>
      <c r="M15" s="662"/>
      <c r="N15" s="661"/>
      <c r="O15" s="662"/>
      <c r="P15" s="546"/>
      <c r="Q15" s="546"/>
      <c r="R15" s="109"/>
      <c r="S15" s="275"/>
      <c r="T15" s="283"/>
    </row>
    <row r="16" spans="1:26" s="14" customFormat="1">
      <c r="A16" s="24"/>
      <c r="B16" s="637"/>
      <c r="C16" s="357"/>
      <c r="D16" s="357"/>
      <c r="E16" s="358"/>
      <c r="F16" s="358"/>
      <c r="G16" s="360"/>
      <c r="H16" s="275"/>
      <c r="I16" s="649"/>
      <c r="J16" s="649"/>
      <c r="K16" s="649"/>
      <c r="L16" s="275"/>
      <c r="M16" s="649"/>
      <c r="N16" s="275"/>
      <c r="O16" s="649"/>
      <c r="P16" s="663"/>
      <c r="Q16" s="663"/>
      <c r="R16" s="645"/>
      <c r="S16" s="275"/>
      <c r="T16" s="283"/>
      <c r="U16" s="349"/>
      <c r="V16" s="349"/>
      <c r="W16" s="349"/>
    </row>
    <row r="17" spans="1:23" s="12" customFormat="1">
      <c r="A17" s="225"/>
      <c r="B17" s="107"/>
      <c r="C17" s="102"/>
      <c r="D17" s="102"/>
      <c r="E17" s="161"/>
      <c r="F17" s="161"/>
      <c r="G17" s="106"/>
      <c r="H17" s="653"/>
      <c r="I17" s="660"/>
      <c r="J17" s="653"/>
      <c r="K17" s="654"/>
      <c r="L17" s="654"/>
      <c r="M17" s="654"/>
      <c r="N17" s="653"/>
      <c r="O17" s="654"/>
      <c r="P17" s="653"/>
      <c r="Q17" s="654"/>
      <c r="R17" s="142"/>
      <c r="S17" s="142"/>
      <c r="T17" s="48"/>
      <c r="U17" s="11"/>
    </row>
    <row r="18" spans="1:23" s="160" customFormat="1">
      <c r="A18" s="277"/>
      <c r="B18" s="287"/>
      <c r="C18" s="277"/>
      <c r="D18" s="277"/>
      <c r="E18" s="433"/>
      <c r="F18" s="433"/>
      <c r="G18" s="434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140"/>
      <c r="S18" s="140"/>
      <c r="T18" s="62"/>
      <c r="U18" s="252"/>
    </row>
    <row r="19" spans="1:23" s="12" customFormat="1">
      <c r="G19" s="134"/>
      <c r="H19" s="164"/>
      <c r="I19" s="60"/>
      <c r="J19" s="164"/>
      <c r="K19" s="60"/>
      <c r="L19" s="60"/>
      <c r="M19" s="60"/>
      <c r="N19" s="164"/>
      <c r="O19" s="60"/>
      <c r="P19" s="164"/>
      <c r="Q19" s="60"/>
      <c r="R19" s="164"/>
      <c r="S19" s="60"/>
      <c r="T19" s="68"/>
    </row>
    <row r="20" spans="1:23" s="14" customFormat="1" ht="20.100000000000001" customHeight="1">
      <c r="A20" s="732" t="s">
        <v>9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135"/>
      <c r="W20" s="135"/>
    </row>
    <row r="21" spans="1:23" s="14" customFormat="1" ht="20.100000000000001" customHeight="1">
      <c r="A21" s="15" t="s">
        <v>10</v>
      </c>
      <c r="B21" s="744" t="s">
        <v>11</v>
      </c>
      <c r="C21" s="744"/>
      <c r="D21" s="744"/>
      <c r="E21" s="16"/>
      <c r="F21" s="16"/>
      <c r="G21" s="135"/>
      <c r="H21" s="16"/>
      <c r="I21" s="135"/>
      <c r="J21" s="16"/>
      <c r="K21" s="135"/>
      <c r="L21" s="135"/>
      <c r="M21" s="135"/>
      <c r="N21" s="16"/>
      <c r="O21" s="135"/>
      <c r="P21" s="16"/>
      <c r="Q21" s="135"/>
      <c r="R21" s="16"/>
      <c r="S21" s="135"/>
      <c r="T21" s="135"/>
      <c r="U21" s="135"/>
      <c r="V21" s="135"/>
      <c r="W21" s="135"/>
    </row>
    <row r="22" spans="1:23" s="17" customFormat="1" ht="21.75">
      <c r="B22" s="17" t="s">
        <v>12</v>
      </c>
      <c r="G22" s="18"/>
      <c r="H22" s="16"/>
      <c r="I22" s="19"/>
      <c r="J22" s="16"/>
      <c r="K22" s="19"/>
      <c r="L22" s="19"/>
      <c r="M22" s="19"/>
      <c r="N22" s="16"/>
      <c r="O22" s="19"/>
      <c r="P22" s="16"/>
      <c r="Q22" s="19"/>
      <c r="R22" s="16"/>
      <c r="S22" s="19"/>
      <c r="T22" s="19"/>
    </row>
    <row r="23" spans="1:23"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48"/>
    </row>
    <row r="24" spans="1:23">
      <c r="T24" s="135"/>
    </row>
    <row r="25" spans="1:23">
      <c r="T25" s="19"/>
    </row>
    <row r="26" spans="1:23">
      <c r="T26" s="59"/>
    </row>
    <row r="29" spans="1:23">
      <c r="T29" s="135"/>
    </row>
    <row r="30" spans="1:23">
      <c r="T30" s="19"/>
    </row>
    <row r="32" spans="1:23">
      <c r="T32" s="135"/>
    </row>
    <row r="33" spans="20:20">
      <c r="T33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0:U20"/>
    <mergeCell ref="B21:D21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23E7-C379-4FF9-8ADD-CD53777D056A}">
  <sheetPr>
    <tabColor theme="5" tint="0.39997558519241921"/>
  </sheetPr>
  <dimension ref="A1:W31"/>
  <sheetViews>
    <sheetView tabSelected="1" view="pageBreakPreview" zoomScaleSheetLayoutView="100" workbookViewId="0">
      <selection activeCell="J8" sqref="J8"/>
    </sheetView>
  </sheetViews>
  <sheetFormatPr defaultColWidth="8.125" defaultRowHeight="24"/>
  <cols>
    <col min="1" max="1" width="4.625" style="2" customWidth="1"/>
    <col min="2" max="2" width="59.75" style="2" customWidth="1"/>
    <col min="3" max="3" width="6.375" style="66" customWidth="1"/>
    <col min="4" max="4" width="7.625" style="67" bestFit="1" customWidth="1"/>
    <col min="5" max="5" width="7.625" style="66" bestFit="1" customWidth="1"/>
    <col min="6" max="6" width="9.5" style="67" bestFit="1" customWidth="1"/>
    <col min="7" max="7" width="6.375" style="67" customWidth="1"/>
    <col min="8" max="8" width="9.75" style="67" bestFit="1" customWidth="1"/>
    <col min="9" max="9" width="6.375" style="66" customWidth="1"/>
    <col min="10" max="10" width="9.5" style="67" bestFit="1" customWidth="1"/>
    <col min="11" max="11" width="7.5" style="66" bestFit="1" customWidth="1"/>
    <col min="12" max="12" width="6.375" style="67" customWidth="1"/>
    <col min="13" max="13" width="7.5" style="66" bestFit="1" customWidth="1"/>
    <col min="14" max="14" width="8.75" style="67" bestFit="1" customWidth="1"/>
    <col min="15" max="15" width="9.875" style="67" customWidth="1"/>
    <col min="16" max="16" width="11.75" style="2" customWidth="1"/>
    <col min="17" max="17" width="10.375" style="2" bestFit="1" customWidth="1"/>
    <col min="18" max="18" width="8.75" style="2" bestFit="1" customWidth="1"/>
    <col min="19" max="19" width="12.5" style="2" customWidth="1"/>
    <col min="20" max="20" width="19.5" style="2" customWidth="1"/>
    <col min="21" max="21" width="13.625" style="2" customWidth="1"/>
    <col min="22" max="16384" width="8.125" style="2"/>
  </cols>
  <sheetData>
    <row r="1" spans="1:23" ht="27.75">
      <c r="A1" s="719" t="s">
        <v>48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1" t="s">
        <v>0</v>
      </c>
    </row>
    <row r="2" spans="1:23" ht="27.75">
      <c r="A2" s="719" t="s">
        <v>41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</row>
    <row r="3" spans="1:23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23" s="6" customFormat="1" ht="24" customHeight="1">
      <c r="A4" s="738" t="s">
        <v>1</v>
      </c>
      <c r="B4" s="722" t="s">
        <v>2</v>
      </c>
      <c r="C4" s="735" t="s">
        <v>3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36"/>
      <c r="O4" s="749" t="s">
        <v>4</v>
      </c>
    </row>
    <row r="5" spans="1:23" s="6" customFormat="1" ht="24" customHeight="1">
      <c r="A5" s="738"/>
      <c r="B5" s="722"/>
      <c r="C5" s="727">
        <v>2567</v>
      </c>
      <c r="D5" s="727"/>
      <c r="E5" s="727">
        <v>2568</v>
      </c>
      <c r="F5" s="727"/>
      <c r="G5" s="735">
        <v>2569</v>
      </c>
      <c r="H5" s="736"/>
      <c r="I5" s="727">
        <v>2570</v>
      </c>
      <c r="J5" s="727"/>
      <c r="K5" s="727">
        <v>2571</v>
      </c>
      <c r="L5" s="727"/>
      <c r="M5" s="727" t="s">
        <v>5</v>
      </c>
      <c r="N5" s="727"/>
      <c r="O5" s="750"/>
    </row>
    <row r="6" spans="1:23" s="6" customFormat="1" ht="51.75" customHeight="1">
      <c r="A6" s="739"/>
      <c r="B6" s="72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751"/>
    </row>
    <row r="7" spans="1:23" s="38" customFormat="1">
      <c r="A7" s="39" t="s">
        <v>13</v>
      </c>
      <c r="B7" s="40"/>
      <c r="C7" s="41">
        <f>C9</f>
        <v>0</v>
      </c>
      <c r="D7" s="41">
        <f t="shared" ref="D7:L7" si="0">D9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0</v>
      </c>
      <c r="O7" s="41"/>
      <c r="P7" s="43"/>
      <c r="S7" s="43"/>
      <c r="T7" s="44"/>
      <c r="U7" s="43">
        <f>S7+T7</f>
        <v>0</v>
      </c>
    </row>
    <row r="8" spans="1:23" s="9" customFormat="1">
      <c r="A8" s="7" t="s">
        <v>20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  <c r="S8" s="47"/>
    </row>
    <row r="9" spans="1:23" s="1" customFormat="1">
      <c r="A9" s="136" t="s">
        <v>41</v>
      </c>
      <c r="B9" s="137"/>
      <c r="C9" s="678">
        <f>SUM(C10:C14)</f>
        <v>0</v>
      </c>
      <c r="D9" s="678">
        <f>SUM(D10:D14)</f>
        <v>0</v>
      </c>
      <c r="E9" s="678">
        <f t="shared" ref="E9:L9" si="1">SUM(E10:E14)</f>
        <v>0</v>
      </c>
      <c r="F9" s="678">
        <f>SUM(F10:F14)</f>
        <v>0</v>
      </c>
      <c r="G9" s="678">
        <f t="shared" si="1"/>
        <v>0</v>
      </c>
      <c r="H9" s="678">
        <f>SUM(H10:H14)</f>
        <v>0</v>
      </c>
      <c r="I9" s="678">
        <f t="shared" si="1"/>
        <v>0</v>
      </c>
      <c r="J9" s="678">
        <f t="shared" si="1"/>
        <v>0</v>
      </c>
      <c r="K9" s="678">
        <f t="shared" si="1"/>
        <v>0</v>
      </c>
      <c r="L9" s="678">
        <f t="shared" si="1"/>
        <v>0</v>
      </c>
      <c r="M9" s="97">
        <f>C9+E9+G9+I9+K9</f>
        <v>0</v>
      </c>
      <c r="N9" s="97">
        <f>D9+F9+H9+J9+L9</f>
        <v>0</v>
      </c>
      <c r="O9" s="382"/>
      <c r="P9" s="670"/>
      <c r="Q9" s="671"/>
      <c r="R9" s="672"/>
      <c r="S9" s="672"/>
      <c r="T9" s="672"/>
      <c r="U9" s="11"/>
    </row>
    <row r="10" spans="1:23" s="12" customFormat="1" ht="27" customHeight="1">
      <c r="A10" s="118"/>
      <c r="B10" s="263"/>
      <c r="C10" s="155"/>
      <c r="D10" s="249"/>
      <c r="E10" s="249"/>
      <c r="F10" s="679"/>
      <c r="G10" s="155"/>
      <c r="H10" s="249"/>
      <c r="I10" s="249"/>
      <c r="J10" s="249"/>
      <c r="K10" s="646"/>
      <c r="L10" s="646"/>
      <c r="M10" s="646"/>
      <c r="N10" s="646"/>
      <c r="O10" s="28"/>
      <c r="P10" s="646"/>
      <c r="Q10" s="646"/>
      <c r="R10" s="262"/>
      <c r="S10" s="398"/>
      <c r="T10" s="586"/>
      <c r="U10" s="11"/>
    </row>
    <row r="11" spans="1:23" s="12" customFormat="1">
      <c r="A11" s="24"/>
      <c r="B11" s="123"/>
      <c r="C11" s="584"/>
      <c r="D11" s="584"/>
      <c r="E11" s="297"/>
      <c r="F11" s="297"/>
      <c r="G11" s="398"/>
      <c r="H11" s="398"/>
      <c r="I11" s="398"/>
      <c r="J11" s="295"/>
      <c r="K11" s="241"/>
      <c r="L11" s="241"/>
      <c r="M11" s="241"/>
      <c r="N11" s="241"/>
      <c r="O11" s="28"/>
      <c r="P11" s="241"/>
      <c r="Q11" s="241"/>
      <c r="R11" s="262"/>
      <c r="S11" s="398"/>
      <c r="T11" s="586"/>
      <c r="U11" s="11"/>
    </row>
    <row r="12" spans="1:23" s="12" customFormat="1">
      <c r="A12" s="24"/>
      <c r="B12" s="123"/>
      <c r="C12" s="584"/>
      <c r="D12" s="584"/>
      <c r="E12" s="297"/>
      <c r="F12" s="297"/>
      <c r="G12" s="398"/>
      <c r="H12" s="398"/>
      <c r="I12" s="398"/>
      <c r="J12" s="296"/>
      <c r="K12" s="241"/>
      <c r="L12" s="641"/>
      <c r="M12" s="241"/>
      <c r="N12" s="641"/>
      <c r="O12" s="28"/>
      <c r="P12" s="641"/>
      <c r="Q12" s="241"/>
      <c r="R12" s="262"/>
      <c r="S12" s="398"/>
      <c r="T12" s="586"/>
      <c r="U12" s="11"/>
    </row>
    <row r="13" spans="1:23">
      <c r="A13" s="24"/>
      <c r="B13" s="123"/>
      <c r="C13" s="584"/>
      <c r="D13" s="584"/>
      <c r="E13" s="297"/>
      <c r="F13" s="297"/>
      <c r="G13" s="398"/>
      <c r="H13" s="398"/>
      <c r="I13" s="398"/>
      <c r="J13" s="296"/>
      <c r="K13" s="241"/>
      <c r="L13" s="641"/>
      <c r="M13" s="241"/>
      <c r="N13" s="641"/>
      <c r="O13" s="28"/>
      <c r="P13" s="674"/>
      <c r="Q13" s="241"/>
      <c r="R13" s="262"/>
      <c r="S13" s="398"/>
      <c r="T13" s="586"/>
      <c r="U13" s="11"/>
    </row>
    <row r="14" spans="1:23">
      <c r="A14" s="13"/>
      <c r="B14" s="325"/>
      <c r="C14" s="676"/>
      <c r="D14" s="676"/>
      <c r="E14" s="677"/>
      <c r="F14" s="677"/>
      <c r="G14" s="675"/>
      <c r="H14" s="675"/>
      <c r="I14" s="675"/>
      <c r="J14" s="677"/>
      <c r="K14" s="242"/>
      <c r="L14" s="132"/>
      <c r="M14" s="242"/>
      <c r="N14" s="132"/>
      <c r="O14" s="29"/>
      <c r="P14" s="132"/>
      <c r="Q14" s="242"/>
      <c r="R14" s="279"/>
      <c r="S14" s="675"/>
      <c r="T14" s="578"/>
      <c r="U14" s="11"/>
    </row>
    <row r="15" spans="1:23" s="12" customFormat="1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23" s="14" customFormat="1" ht="20.100000000000001" customHeight="1">
      <c r="A16" s="732" t="s">
        <v>9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135"/>
      <c r="W16" s="135"/>
    </row>
    <row r="17" spans="1:23" s="14" customFormat="1" ht="20.100000000000001" customHeight="1">
      <c r="A17" s="15" t="s">
        <v>10</v>
      </c>
      <c r="B17" s="744" t="s">
        <v>11</v>
      </c>
      <c r="C17" s="744"/>
      <c r="D17" s="744"/>
      <c r="E17" s="16"/>
      <c r="F17" s="16"/>
      <c r="G17" s="135"/>
      <c r="H17" s="16"/>
      <c r="I17" s="135"/>
      <c r="J17" s="16"/>
      <c r="K17" s="135"/>
      <c r="L17" s="135"/>
      <c r="M17" s="135"/>
      <c r="N17" s="16"/>
      <c r="O17" s="135"/>
      <c r="P17" s="16"/>
      <c r="Q17" s="135"/>
      <c r="R17" s="16"/>
      <c r="S17" s="135"/>
      <c r="T17" s="135"/>
      <c r="U17" s="135"/>
      <c r="V17" s="135"/>
      <c r="W17" s="135"/>
    </row>
    <row r="18" spans="1:23" s="17" customFormat="1" ht="21.75">
      <c r="B18" s="17" t="s">
        <v>12</v>
      </c>
      <c r="G18" s="18"/>
      <c r="H18" s="16"/>
      <c r="I18" s="19"/>
      <c r="J18" s="16"/>
      <c r="K18" s="19"/>
      <c r="L18" s="19"/>
      <c r="M18" s="19"/>
      <c r="N18" s="16"/>
      <c r="O18" s="19"/>
      <c r="P18" s="16"/>
      <c r="Q18" s="19"/>
      <c r="R18" s="16"/>
      <c r="S18" s="19"/>
      <c r="T18" s="19"/>
    </row>
    <row r="19" spans="1:2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2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23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3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spans="1:23">
      <c r="O27" s="135"/>
    </row>
    <row r="28" spans="1:23">
      <c r="O28" s="19"/>
    </row>
    <row r="30" spans="1:23">
      <c r="O30" s="135"/>
    </row>
    <row r="31" spans="1:23">
      <c r="O31" s="19"/>
    </row>
  </sheetData>
  <mergeCells count="14">
    <mergeCell ref="K5:L5"/>
    <mergeCell ref="M5:N5"/>
    <mergeCell ref="A16:U16"/>
    <mergeCell ref="B17:D17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2BFD-8D49-4134-9314-E15E32600670}">
  <sheetPr>
    <tabColor theme="5" tint="0.39997558519241921"/>
  </sheetPr>
  <dimension ref="A1:R34"/>
  <sheetViews>
    <sheetView view="pageBreakPreview" zoomScaleSheetLayoutView="100" workbookViewId="0">
      <selection activeCell="J11" sqref="J11"/>
    </sheetView>
  </sheetViews>
  <sheetFormatPr defaultColWidth="8.125" defaultRowHeight="24"/>
  <cols>
    <col min="1" max="1" width="4.625" style="2" customWidth="1"/>
    <col min="2" max="2" width="59.75" style="2" customWidth="1"/>
    <col min="3" max="3" width="6.375" style="66" customWidth="1"/>
    <col min="4" max="4" width="7.625" style="67" bestFit="1" customWidth="1"/>
    <col min="5" max="5" width="7.625" style="66" bestFit="1" customWidth="1"/>
    <col min="6" max="6" width="9.5" style="67" bestFit="1" customWidth="1"/>
    <col min="7" max="7" width="6.375" style="67" customWidth="1"/>
    <col min="8" max="8" width="9.75" style="67" bestFit="1" customWidth="1"/>
    <col min="9" max="9" width="6.375" style="66" customWidth="1"/>
    <col min="10" max="10" width="9.5" style="67" bestFit="1" customWidth="1"/>
    <col min="11" max="11" width="7.5" style="66" bestFit="1" customWidth="1"/>
    <col min="12" max="12" width="6.375" style="67" customWidth="1"/>
    <col min="13" max="13" width="7.5" style="66" bestFit="1" customWidth="1"/>
    <col min="14" max="14" width="8.75" style="67" bestFit="1" customWidth="1"/>
    <col min="15" max="15" width="9.875" style="67" customWidth="1"/>
    <col min="16" max="16" width="13.625" style="2" customWidth="1"/>
    <col min="17" max="16384" width="8.125" style="2"/>
  </cols>
  <sheetData>
    <row r="1" spans="1:16" ht="27.75">
      <c r="A1" s="719" t="s">
        <v>48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1" t="s">
        <v>0</v>
      </c>
    </row>
    <row r="2" spans="1:16" ht="27.75">
      <c r="A2" s="719" t="s">
        <v>32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738" t="s">
        <v>1</v>
      </c>
      <c r="B4" s="722" t="s">
        <v>2</v>
      </c>
      <c r="C4" s="735" t="s">
        <v>3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36"/>
      <c r="O4" s="749" t="s">
        <v>4</v>
      </c>
    </row>
    <row r="5" spans="1:16" s="6" customFormat="1" ht="24" customHeight="1">
      <c r="A5" s="738"/>
      <c r="B5" s="722"/>
      <c r="C5" s="727">
        <v>2567</v>
      </c>
      <c r="D5" s="727"/>
      <c r="E5" s="727">
        <v>2568</v>
      </c>
      <c r="F5" s="727"/>
      <c r="G5" s="735">
        <v>2569</v>
      </c>
      <c r="H5" s="736"/>
      <c r="I5" s="727">
        <v>2570</v>
      </c>
      <c r="J5" s="727"/>
      <c r="K5" s="727">
        <v>2571</v>
      </c>
      <c r="L5" s="727"/>
      <c r="M5" s="727" t="s">
        <v>5</v>
      </c>
      <c r="N5" s="727"/>
      <c r="O5" s="750"/>
    </row>
    <row r="6" spans="1:16" s="6" customFormat="1" ht="51.75" customHeight="1">
      <c r="A6" s="739"/>
      <c r="B6" s="72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751"/>
    </row>
    <row r="7" spans="1:16" s="38" customFormat="1">
      <c r="A7" s="39" t="s">
        <v>13</v>
      </c>
      <c r="B7" s="40"/>
      <c r="C7" s="41">
        <f>C9</f>
        <v>0</v>
      </c>
      <c r="D7" s="41">
        <f t="shared" ref="D7:L7" si="0">D9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0</v>
      </c>
      <c r="O7" s="41"/>
      <c r="P7" s="43"/>
    </row>
    <row r="8" spans="1:16" s="9" customFormat="1">
      <c r="A8" s="7" t="s">
        <v>20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36" t="s">
        <v>32</v>
      </c>
      <c r="B9" s="137"/>
      <c r="C9" s="678">
        <f>SUM(C13:C15)</f>
        <v>0</v>
      </c>
      <c r="D9" s="680">
        <f t="shared" ref="D9:L9" si="1">SUM(D10:D17)</f>
        <v>0</v>
      </c>
      <c r="E9" s="680">
        <f t="shared" si="1"/>
        <v>0</v>
      </c>
      <c r="F9" s="680">
        <f t="shared" si="1"/>
        <v>0</v>
      </c>
      <c r="G9" s="680">
        <f t="shared" si="1"/>
        <v>0</v>
      </c>
      <c r="H9" s="680">
        <f t="shared" si="1"/>
        <v>0</v>
      </c>
      <c r="I9" s="680">
        <f t="shared" si="1"/>
        <v>0</v>
      </c>
      <c r="J9" s="680">
        <f t="shared" si="1"/>
        <v>0</v>
      </c>
      <c r="K9" s="680">
        <f t="shared" si="1"/>
        <v>0</v>
      </c>
      <c r="L9" s="680">
        <f t="shared" si="1"/>
        <v>0</v>
      </c>
      <c r="M9" s="97">
        <f>C9+E9+G9+I9+K9</f>
        <v>0</v>
      </c>
      <c r="N9" s="97">
        <f>D9+F9+H9+J9+L9</f>
        <v>0</v>
      </c>
      <c r="O9" s="382"/>
      <c r="P9" s="11"/>
    </row>
    <row r="10" spans="1:16" s="12" customFormat="1">
      <c r="A10" s="357"/>
      <c r="B10" s="555"/>
      <c r="C10" s="270"/>
      <c r="D10" s="156"/>
      <c r="E10" s="395"/>
      <c r="F10" s="395"/>
      <c r="G10" s="243"/>
      <c r="H10" s="395"/>
      <c r="I10" s="398"/>
      <c r="J10" s="585"/>
      <c r="K10" s="397"/>
      <c r="L10" s="566"/>
      <c r="M10" s="397"/>
      <c r="N10" s="566"/>
      <c r="O10" s="370"/>
      <c r="P10" s="11"/>
    </row>
    <row r="11" spans="1:16" s="12" customFormat="1" ht="25.5" customHeight="1">
      <c r="A11" s="357"/>
      <c r="B11" s="668"/>
      <c r="C11" s="114"/>
      <c r="D11" s="166"/>
      <c r="E11" s="395"/>
      <c r="F11" s="395"/>
      <c r="G11" s="243"/>
      <c r="H11" s="395"/>
      <c r="I11" s="395"/>
      <c r="J11" s="395"/>
      <c r="K11" s="655"/>
      <c r="L11" s="655"/>
      <c r="M11" s="655"/>
      <c r="N11" s="655"/>
      <c r="O11" s="370"/>
      <c r="P11" s="11"/>
    </row>
    <row r="12" spans="1:16">
      <c r="A12" s="357"/>
      <c r="B12" s="555"/>
      <c r="C12" s="28"/>
      <c r="D12" s="110"/>
      <c r="E12" s="395"/>
      <c r="F12" s="395"/>
      <c r="G12" s="243"/>
      <c r="H12" s="395"/>
      <c r="I12" s="398"/>
      <c r="J12" s="585"/>
      <c r="K12" s="397"/>
      <c r="L12" s="566"/>
      <c r="M12" s="397"/>
      <c r="N12" s="566"/>
      <c r="O12" s="370"/>
      <c r="P12" s="11"/>
    </row>
    <row r="13" spans="1:16" s="12" customFormat="1">
      <c r="A13" s="357"/>
      <c r="B13" s="555"/>
      <c r="C13" s="398"/>
      <c r="D13" s="398"/>
      <c r="E13" s="403"/>
      <c r="F13" s="403"/>
      <c r="G13" s="403"/>
      <c r="H13" s="403"/>
      <c r="I13" s="398"/>
      <c r="J13" s="585"/>
      <c r="K13" s="397"/>
      <c r="L13" s="566"/>
      <c r="M13" s="397"/>
      <c r="N13" s="566"/>
      <c r="O13" s="370"/>
      <c r="P13" s="11"/>
    </row>
    <row r="14" spans="1:16">
      <c r="A14" s="357"/>
      <c r="B14" s="555"/>
      <c r="C14" s="398"/>
      <c r="D14" s="398"/>
      <c r="E14" s="403"/>
      <c r="F14" s="403"/>
      <c r="G14" s="403"/>
      <c r="H14" s="403"/>
      <c r="I14" s="398"/>
      <c r="J14" s="585"/>
      <c r="K14" s="397"/>
      <c r="L14" s="566"/>
      <c r="M14" s="397"/>
      <c r="N14" s="566"/>
      <c r="O14" s="370"/>
      <c r="P14" s="11"/>
    </row>
    <row r="15" spans="1:16">
      <c r="A15" s="357"/>
      <c r="B15" s="555"/>
      <c r="C15" s="398"/>
      <c r="D15" s="398"/>
      <c r="E15" s="588"/>
      <c r="F15" s="588"/>
      <c r="G15" s="398"/>
      <c r="H15" s="398"/>
      <c r="I15" s="398"/>
      <c r="J15" s="588"/>
      <c r="K15" s="397"/>
      <c r="L15" s="358"/>
      <c r="M15" s="397"/>
      <c r="N15" s="358"/>
      <c r="O15" s="370"/>
      <c r="P15" s="11"/>
    </row>
    <row r="16" spans="1:16">
      <c r="A16" s="357"/>
      <c r="B16" s="555"/>
      <c r="C16" s="398"/>
      <c r="D16" s="398"/>
      <c r="E16" s="588"/>
      <c r="F16" s="588"/>
      <c r="G16" s="398"/>
      <c r="H16" s="398"/>
      <c r="I16" s="398"/>
      <c r="J16" s="585"/>
      <c r="K16" s="397"/>
      <c r="L16" s="566"/>
      <c r="M16" s="397"/>
      <c r="N16" s="566"/>
      <c r="O16" s="370"/>
      <c r="P16" s="11"/>
    </row>
    <row r="17" spans="1:18">
      <c r="A17" s="357"/>
      <c r="B17" s="650"/>
      <c r="C17" s="675"/>
      <c r="D17" s="675"/>
      <c r="E17" s="681"/>
      <c r="F17" s="681"/>
      <c r="G17" s="675"/>
      <c r="H17" s="675"/>
      <c r="I17" s="675"/>
      <c r="J17" s="681"/>
      <c r="K17" s="579"/>
      <c r="L17" s="378"/>
      <c r="M17" s="579"/>
      <c r="N17" s="378"/>
      <c r="O17" s="381"/>
      <c r="P17" s="11"/>
    </row>
    <row r="18" spans="1:18" s="12" customForma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8" s="14" customFormat="1" ht="20.100000000000001" customHeight="1">
      <c r="A19" s="732" t="s">
        <v>9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135"/>
      <c r="R19" s="135"/>
    </row>
    <row r="20" spans="1:18" s="14" customFormat="1" ht="20.100000000000001" customHeight="1">
      <c r="A20" s="15" t="s">
        <v>10</v>
      </c>
      <c r="B20" s="744" t="s">
        <v>11</v>
      </c>
      <c r="C20" s="744"/>
      <c r="D20" s="744"/>
      <c r="E20" s="16"/>
      <c r="F20" s="16"/>
      <c r="G20" s="135"/>
      <c r="H20" s="16"/>
      <c r="I20" s="135"/>
      <c r="J20" s="16"/>
      <c r="K20" s="135"/>
      <c r="L20" s="135"/>
      <c r="M20" s="135"/>
      <c r="N20" s="16"/>
      <c r="O20" s="135"/>
      <c r="P20" s="135"/>
      <c r="Q20" s="135"/>
      <c r="R20" s="135"/>
    </row>
    <row r="21" spans="1:18" s="17" customFormat="1" ht="21.75">
      <c r="B21" s="17" t="s">
        <v>12</v>
      </c>
      <c r="G21" s="18"/>
      <c r="H21" s="16"/>
      <c r="I21" s="19"/>
      <c r="J21" s="16"/>
      <c r="K21" s="19"/>
      <c r="L21" s="19"/>
      <c r="M21" s="19"/>
      <c r="N21" s="16"/>
      <c r="O21" s="19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8">
      <c r="O30" s="135"/>
    </row>
    <row r="31" spans="1:18">
      <c r="O31" s="19"/>
    </row>
    <row r="33" spans="15:15">
      <c r="O33" s="135"/>
    </row>
    <row r="34" spans="15:15">
      <c r="O34" s="19"/>
    </row>
  </sheetData>
  <mergeCells count="14">
    <mergeCell ref="K5:L5"/>
    <mergeCell ref="M5:N5"/>
    <mergeCell ref="A19:P19"/>
    <mergeCell ref="B20:D20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C920-BB6B-4631-804F-D835E6FE84A0}">
  <sheetPr>
    <tabColor theme="5" tint="0.39997558519241921"/>
  </sheetPr>
  <dimension ref="A1:W29"/>
  <sheetViews>
    <sheetView view="pageBreakPreview" zoomScaleSheetLayoutView="100" workbookViewId="0">
      <selection activeCell="B11" sqref="B11"/>
    </sheetView>
  </sheetViews>
  <sheetFormatPr defaultColWidth="8.125" defaultRowHeight="24"/>
  <cols>
    <col min="1" max="1" width="4.625" style="2" customWidth="1"/>
    <col min="2" max="2" width="59.75" style="2" customWidth="1"/>
    <col min="3" max="3" width="6.375" style="66" customWidth="1"/>
    <col min="4" max="4" width="6.375" style="67" customWidth="1"/>
    <col min="5" max="5" width="6.375" style="66" customWidth="1"/>
    <col min="6" max="8" width="6.375" style="67" customWidth="1"/>
    <col min="9" max="9" width="6.375" style="66" customWidth="1"/>
    <col min="10" max="10" width="6.375" style="67" customWidth="1"/>
    <col min="11" max="11" width="6.375" style="66" customWidth="1"/>
    <col min="12" max="12" width="6.375" style="67" customWidth="1"/>
    <col min="13" max="13" width="6.375" style="66" customWidth="1"/>
    <col min="14" max="14" width="6.375" style="67" customWidth="1"/>
    <col min="15" max="15" width="9.875" style="67" customWidth="1"/>
    <col min="16" max="16" width="11.75" style="2" customWidth="1"/>
    <col min="17" max="17" width="10.375" style="2" bestFit="1" customWidth="1"/>
    <col min="18" max="18" width="8.75" style="2" bestFit="1" customWidth="1"/>
    <col min="19" max="19" width="12.5" style="2" customWidth="1"/>
    <col min="20" max="20" width="19.5" style="2" customWidth="1"/>
    <col min="21" max="21" width="13.625" style="2" customWidth="1"/>
    <col min="22" max="16384" width="8.125" style="2"/>
  </cols>
  <sheetData>
    <row r="1" spans="1:23" ht="27.75">
      <c r="A1" s="719" t="s">
        <v>48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1" t="s">
        <v>0</v>
      </c>
    </row>
    <row r="2" spans="1:23" ht="27.75">
      <c r="A2" s="719" t="s">
        <v>45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</row>
    <row r="3" spans="1:23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23" s="6" customFormat="1" ht="24" customHeight="1">
      <c r="A4" s="738" t="s">
        <v>1</v>
      </c>
      <c r="B4" s="722" t="s">
        <v>2</v>
      </c>
      <c r="C4" s="735" t="s">
        <v>3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36"/>
      <c r="O4" s="749" t="s">
        <v>4</v>
      </c>
    </row>
    <row r="5" spans="1:23" s="6" customFormat="1" ht="24" customHeight="1">
      <c r="A5" s="738"/>
      <c r="B5" s="722"/>
      <c r="C5" s="727">
        <v>2567</v>
      </c>
      <c r="D5" s="727"/>
      <c r="E5" s="727">
        <v>2568</v>
      </c>
      <c r="F5" s="727"/>
      <c r="G5" s="735">
        <v>2569</v>
      </c>
      <c r="H5" s="736"/>
      <c r="I5" s="727">
        <v>2570</v>
      </c>
      <c r="J5" s="727"/>
      <c r="K5" s="727">
        <v>2571</v>
      </c>
      <c r="L5" s="727"/>
      <c r="M5" s="727" t="s">
        <v>5</v>
      </c>
      <c r="N5" s="727"/>
      <c r="O5" s="750"/>
    </row>
    <row r="6" spans="1:23" s="6" customFormat="1" ht="51.75" customHeight="1">
      <c r="A6" s="739"/>
      <c r="B6" s="72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751"/>
    </row>
    <row r="7" spans="1:23" s="38" customFormat="1">
      <c r="A7" s="39" t="s">
        <v>13</v>
      </c>
      <c r="B7" s="40"/>
      <c r="C7" s="41">
        <f>SUM(C9)</f>
        <v>0</v>
      </c>
      <c r="D7" s="41">
        <f t="shared" ref="D7:L7" si="0">SUM(D9)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>C7+E7+G7+I7+K7</f>
        <v>0</v>
      </c>
      <c r="N7" s="41">
        <f>D7+F7+H7+J7+L7</f>
        <v>0</v>
      </c>
      <c r="O7" s="41"/>
      <c r="P7" s="43"/>
      <c r="S7" s="43"/>
      <c r="T7" s="44"/>
      <c r="U7" s="43">
        <f>S7+T7</f>
        <v>0</v>
      </c>
    </row>
    <row r="8" spans="1:23" s="9" customFormat="1">
      <c r="A8" s="7" t="s">
        <v>46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  <c r="S8" s="47"/>
    </row>
    <row r="9" spans="1:23" s="1" customFormat="1">
      <c r="A9" s="136" t="s">
        <v>47</v>
      </c>
      <c r="B9" s="137"/>
      <c r="C9" s="682">
        <f>SUM(C10:C12)</f>
        <v>0</v>
      </c>
      <c r="D9" s="682">
        <f t="shared" ref="D9:L9" si="1">SUM(D10:D12)</f>
        <v>0</v>
      </c>
      <c r="E9" s="682">
        <f t="shared" si="1"/>
        <v>0</v>
      </c>
      <c r="F9" s="682">
        <f t="shared" si="1"/>
        <v>0</v>
      </c>
      <c r="G9" s="682">
        <f t="shared" si="1"/>
        <v>0</v>
      </c>
      <c r="H9" s="682">
        <f t="shared" si="1"/>
        <v>0</v>
      </c>
      <c r="I9" s="682">
        <f t="shared" si="1"/>
        <v>0</v>
      </c>
      <c r="J9" s="682">
        <f t="shared" si="1"/>
        <v>0</v>
      </c>
      <c r="K9" s="682">
        <f t="shared" si="1"/>
        <v>0</v>
      </c>
      <c r="L9" s="682">
        <f t="shared" si="1"/>
        <v>0</v>
      </c>
      <c r="M9" s="382">
        <f>C9+E9+G9+I9+K9</f>
        <v>0</v>
      </c>
      <c r="N9" s="382">
        <f>D9+F9+H9+J9+L9</f>
        <v>0</v>
      </c>
      <c r="O9" s="382"/>
      <c r="P9" s="670"/>
      <c r="Q9" s="671"/>
      <c r="R9" s="672"/>
      <c r="S9" s="672"/>
      <c r="T9" s="672"/>
      <c r="U9" s="11"/>
    </row>
    <row r="10" spans="1:23" s="12" customFormat="1">
      <c r="A10" s="102">
        <v>1</v>
      </c>
      <c r="B10" s="276"/>
      <c r="C10" s="155"/>
      <c r="D10" s="249"/>
      <c r="E10" s="155"/>
      <c r="F10" s="249"/>
      <c r="G10" s="249"/>
      <c r="H10" s="249"/>
      <c r="I10" s="155"/>
      <c r="J10" s="249"/>
      <c r="K10" s="155"/>
      <c r="L10" s="249"/>
      <c r="M10" s="155"/>
      <c r="N10" s="155"/>
      <c r="O10" s="673"/>
      <c r="P10" s="11"/>
    </row>
    <row r="11" spans="1:23" s="12" customFormat="1">
      <c r="A11" s="102">
        <v>2</v>
      </c>
      <c r="B11" s="194"/>
      <c r="C11" s="124"/>
      <c r="D11" s="109"/>
      <c r="E11" s="124"/>
      <c r="F11" s="125"/>
      <c r="G11" s="125"/>
      <c r="H11" s="125"/>
      <c r="I11" s="124"/>
      <c r="J11" s="125"/>
      <c r="K11" s="124"/>
      <c r="L11" s="125"/>
      <c r="M11" s="26"/>
      <c r="N11" s="26"/>
      <c r="O11" s="48"/>
      <c r="P11" s="11"/>
    </row>
    <row r="12" spans="1:23" s="12" customFormat="1">
      <c r="A12" s="13">
        <v>3</v>
      </c>
      <c r="B12" s="27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62"/>
      <c r="N12" s="162"/>
      <c r="O12" s="49"/>
      <c r="P12" s="11"/>
    </row>
    <row r="13" spans="1:23" s="12" customForma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23" s="14" customFormat="1" ht="20.100000000000001" customHeight="1">
      <c r="A14" s="732" t="s">
        <v>9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135"/>
      <c r="W14" s="135"/>
    </row>
    <row r="15" spans="1:23" s="14" customFormat="1" ht="20.100000000000001" customHeight="1">
      <c r="A15" s="15" t="s">
        <v>10</v>
      </c>
      <c r="B15" s="744" t="s">
        <v>11</v>
      </c>
      <c r="C15" s="744"/>
      <c r="D15" s="744"/>
      <c r="E15" s="16"/>
      <c r="F15" s="16"/>
      <c r="G15" s="135"/>
      <c r="H15" s="16"/>
      <c r="I15" s="135"/>
      <c r="J15" s="16"/>
      <c r="K15" s="135"/>
      <c r="L15" s="135"/>
      <c r="M15" s="135"/>
      <c r="N15" s="16"/>
      <c r="O15" s="135"/>
      <c r="P15" s="16"/>
      <c r="Q15" s="135"/>
      <c r="R15" s="16"/>
      <c r="S15" s="135"/>
      <c r="T15" s="135"/>
      <c r="U15" s="135"/>
      <c r="V15" s="135"/>
      <c r="W15" s="135"/>
    </row>
    <row r="16" spans="1:23" s="17" customFormat="1" ht="21.75">
      <c r="B16" s="17" t="s">
        <v>12</v>
      </c>
      <c r="G16" s="18"/>
      <c r="H16" s="16"/>
      <c r="I16" s="19"/>
      <c r="J16" s="16"/>
      <c r="K16" s="19"/>
      <c r="L16" s="19"/>
      <c r="M16" s="19"/>
      <c r="N16" s="16"/>
      <c r="O16" s="19"/>
      <c r="P16" s="16"/>
      <c r="Q16" s="19"/>
      <c r="R16" s="16"/>
      <c r="S16" s="19"/>
      <c r="T16" s="19"/>
    </row>
    <row r="17" spans="3: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5" spans="3:15">
      <c r="O25" s="135"/>
    </row>
    <row r="26" spans="3:15">
      <c r="O26" s="19"/>
    </row>
    <row r="28" spans="3:15">
      <c r="O28" s="135"/>
    </row>
    <row r="29" spans="3:15">
      <c r="O29" s="19"/>
    </row>
  </sheetData>
  <mergeCells count="14">
    <mergeCell ref="K5:L5"/>
    <mergeCell ref="M5:N5"/>
    <mergeCell ref="A14:U14"/>
    <mergeCell ref="B15:D15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8" orientation="landscape" r:id="rId1"/>
  <headerFooter alignWithMargins="0">
    <oddFooter>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51"/>
  <sheetViews>
    <sheetView view="pageBreakPreview" topLeftCell="A18" zoomScale="90" zoomScaleNormal="84" zoomScaleSheetLayoutView="90" workbookViewId="0">
      <selection activeCell="A32" sqref="A32:XFD32"/>
    </sheetView>
  </sheetViews>
  <sheetFormatPr defaultColWidth="11" defaultRowHeight="18.75"/>
  <cols>
    <col min="1" max="1" width="4.25" customWidth="1"/>
    <col min="2" max="2" width="40" customWidth="1"/>
    <col min="3" max="3" width="5.5" style="22" customWidth="1"/>
    <col min="4" max="4" width="6.5" style="22" customWidth="1"/>
    <col min="5" max="5" width="9.875" style="22" customWidth="1"/>
    <col min="6" max="6" width="11.125" style="22" customWidth="1"/>
    <col min="7" max="7" width="10.375" style="22" customWidth="1"/>
    <col min="8" max="8" width="5.875" style="22" customWidth="1"/>
    <col min="9" max="9" width="10.375" style="22" customWidth="1"/>
    <col min="10" max="10" width="5.875" style="22" customWidth="1"/>
    <col min="11" max="11" width="10.5" style="22" customWidth="1"/>
    <col min="12" max="12" width="6.125" style="22" customWidth="1"/>
    <col min="13" max="13" width="10.125" style="22" customWidth="1"/>
    <col min="14" max="14" width="5.25" style="22" customWidth="1"/>
    <col min="15" max="15" width="11.875" style="22" customWidth="1"/>
    <col min="16" max="16" width="5" style="22" customWidth="1"/>
    <col min="17" max="17" width="10.5" style="22" customWidth="1"/>
    <col min="18" max="18" width="5.5" style="22" customWidth="1"/>
    <col min="19" max="19" width="12.125" style="22" customWidth="1"/>
    <col min="20" max="20" width="9.25" style="31" customWidth="1"/>
    <col min="21" max="21" width="18.375" customWidth="1"/>
  </cols>
  <sheetData>
    <row r="1" spans="1:24" s="2" customFormat="1" ht="27.75">
      <c r="A1" s="719" t="s">
        <v>50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1" t="s">
        <v>0</v>
      </c>
    </row>
    <row r="2" spans="1:24" s="2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</row>
    <row r="3" spans="1:24" s="4" customFormat="1" ht="24">
      <c r="A3" s="3"/>
      <c r="C3" s="32"/>
      <c r="D3" s="32"/>
      <c r="E3" s="32"/>
      <c r="F3" s="20"/>
      <c r="G3" s="20"/>
      <c r="H3" s="32"/>
      <c r="I3" s="20"/>
      <c r="J3" s="20"/>
      <c r="K3" s="20"/>
      <c r="L3" s="32"/>
      <c r="M3" s="20"/>
      <c r="N3" s="32"/>
      <c r="O3" s="20"/>
      <c r="P3" s="32"/>
      <c r="Q3" s="32"/>
      <c r="R3" s="33"/>
      <c r="S3" s="20"/>
      <c r="T3" s="5"/>
    </row>
    <row r="4" spans="1:24" s="6" customFormat="1" ht="24" customHeight="1">
      <c r="A4" s="738" t="s">
        <v>1</v>
      </c>
      <c r="B4" s="723" t="s">
        <v>2</v>
      </c>
      <c r="C4" s="724" t="s">
        <v>49</v>
      </c>
      <c r="D4" s="725"/>
      <c r="E4" s="725"/>
      <c r="F4" s="725"/>
      <c r="G4" s="726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36"/>
      <c r="T4" s="741" t="s">
        <v>4</v>
      </c>
    </row>
    <row r="5" spans="1:24" s="6" customFormat="1" ht="24" customHeight="1">
      <c r="A5" s="738"/>
      <c r="B5" s="730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35">
        <v>2571</v>
      </c>
      <c r="Q5" s="736"/>
      <c r="R5" s="727" t="s">
        <v>5</v>
      </c>
      <c r="S5" s="727"/>
      <c r="T5" s="742"/>
    </row>
    <row r="6" spans="1:24" s="6" customFormat="1" ht="74.25" customHeight="1">
      <c r="A6" s="739"/>
      <c r="B6" s="731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43"/>
    </row>
    <row r="7" spans="1:24" s="38" customFormat="1" ht="24">
      <c r="A7" s="211" t="s">
        <v>13</v>
      </c>
      <c r="B7" s="212"/>
      <c r="C7" s="206"/>
      <c r="D7" s="206"/>
      <c r="E7" s="206"/>
      <c r="F7" s="717">
        <f>F9+F32</f>
        <v>60774900</v>
      </c>
      <c r="G7" s="717">
        <f t="shared" ref="G7:S7" si="0">G9+G32</f>
        <v>35203900</v>
      </c>
      <c r="H7" s="717">
        <f t="shared" si="0"/>
        <v>0</v>
      </c>
      <c r="I7" s="717">
        <f t="shared" si="0"/>
        <v>0</v>
      </c>
      <c r="J7" s="717">
        <f t="shared" si="0"/>
        <v>0</v>
      </c>
      <c r="K7" s="717">
        <f t="shared" si="0"/>
        <v>0</v>
      </c>
      <c r="L7" s="717">
        <f t="shared" si="0"/>
        <v>0</v>
      </c>
      <c r="M7" s="717">
        <f t="shared" si="0"/>
        <v>0</v>
      </c>
      <c r="N7" s="717">
        <f t="shared" si="0"/>
        <v>0</v>
      </c>
      <c r="O7" s="717">
        <f t="shared" si="0"/>
        <v>0</v>
      </c>
      <c r="P7" s="717">
        <f t="shared" si="0"/>
        <v>0</v>
      </c>
      <c r="Q7" s="717">
        <f t="shared" si="0"/>
        <v>0</v>
      </c>
      <c r="R7" s="717">
        <f t="shared" si="0"/>
        <v>0</v>
      </c>
      <c r="S7" s="717">
        <f t="shared" si="0"/>
        <v>0</v>
      </c>
      <c r="T7" s="213"/>
    </row>
    <row r="8" spans="1:24" s="9" customFormat="1" ht="24">
      <c r="A8" s="7" t="s">
        <v>8</v>
      </c>
      <c r="B8" s="207"/>
      <c r="C8" s="209"/>
      <c r="D8" s="208"/>
      <c r="E8" s="209"/>
      <c r="F8" s="208"/>
      <c r="G8" s="408"/>
      <c r="H8" s="209"/>
      <c r="I8" s="208"/>
      <c r="J8" s="208"/>
      <c r="K8" s="208"/>
      <c r="L8" s="209"/>
      <c r="M8" s="208"/>
      <c r="N8" s="209"/>
      <c r="O8" s="208"/>
      <c r="P8" s="209"/>
      <c r="Q8" s="208"/>
      <c r="R8" s="209"/>
      <c r="S8" s="209"/>
      <c r="T8" s="208"/>
      <c r="X8" s="10"/>
    </row>
    <row r="9" spans="1:24" s="1" customFormat="1" ht="27" customHeight="1">
      <c r="A9" s="136" t="s">
        <v>27</v>
      </c>
      <c r="B9" s="176"/>
      <c r="C9" s="149"/>
      <c r="D9" s="149"/>
      <c r="E9" s="150"/>
      <c r="F9" s="151">
        <f>SUM(F10:F29)</f>
        <v>47234900</v>
      </c>
      <c r="G9" s="152">
        <f>SUM(G10:G18)</f>
        <v>35203900</v>
      </c>
      <c r="H9" s="97">
        <f t="shared" ref="H9:Q9" si="1">SUM(H10:H43)</f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7">
        <f t="shared" si="1"/>
        <v>0</v>
      </c>
      <c r="O9" s="97">
        <f t="shared" si="1"/>
        <v>0</v>
      </c>
      <c r="P9" s="96">
        <f t="shared" si="1"/>
        <v>0</v>
      </c>
      <c r="Q9" s="97">
        <f t="shared" si="1"/>
        <v>0</v>
      </c>
      <c r="R9" s="210">
        <f>+H9+J9+L9+N9+P9</f>
        <v>0</v>
      </c>
      <c r="S9" s="210">
        <f>I9+K9+M9+O9+Q9</f>
        <v>0</v>
      </c>
      <c r="T9" s="138"/>
      <c r="U9" s="214"/>
    </row>
    <row r="10" spans="1:24" s="197" customFormat="1" ht="48">
      <c r="A10" s="24">
        <v>1</v>
      </c>
      <c r="B10" s="103" t="s">
        <v>57</v>
      </c>
      <c r="C10" s="357">
        <v>1</v>
      </c>
      <c r="D10" s="357" t="s">
        <v>53</v>
      </c>
      <c r="E10" s="391">
        <v>5103900</v>
      </c>
      <c r="F10" s="269">
        <f>E10*C10</f>
        <v>5103900</v>
      </c>
      <c r="G10" s="701">
        <f>F10</f>
        <v>5103900</v>
      </c>
      <c r="H10" s="392"/>
      <c r="I10" s="196"/>
      <c r="J10" s="196"/>
      <c r="K10" s="196"/>
      <c r="L10" s="392"/>
      <c r="M10" s="196"/>
      <c r="N10" s="392"/>
      <c r="O10" s="196"/>
      <c r="P10" s="392"/>
      <c r="Q10" s="196"/>
      <c r="R10" s="412">
        <f t="shared" ref="R10:R18" si="2">+H10+J10+L10+N10+P10</f>
        <v>0</v>
      </c>
      <c r="S10" s="412">
        <f t="shared" ref="S10:S18" si="3">I10+K10+M10+O10+Q10</f>
        <v>0</v>
      </c>
      <c r="T10" s="196"/>
      <c r="X10" s="198"/>
    </row>
    <row r="11" spans="1:24" s="197" customFormat="1" ht="24">
      <c r="A11" s="24">
        <v>2</v>
      </c>
      <c r="B11" s="112" t="s">
        <v>58</v>
      </c>
      <c r="C11" s="357">
        <v>1</v>
      </c>
      <c r="D11" s="357" t="s">
        <v>53</v>
      </c>
      <c r="E11" s="391">
        <v>1536600</v>
      </c>
      <c r="F11" s="199">
        <f t="shared" ref="F11:F23" si="4">E11*C11</f>
        <v>1536600</v>
      </c>
      <c r="G11" s="409">
        <f t="shared" ref="G11:G18" si="5">F11</f>
        <v>1536600</v>
      </c>
      <c r="H11" s="205"/>
      <c r="I11" s="199"/>
      <c r="J11" s="199"/>
      <c r="K11" s="199"/>
      <c r="L11" s="205"/>
      <c r="M11" s="199"/>
      <c r="N11" s="205"/>
      <c r="O11" s="199"/>
      <c r="P11" s="205"/>
      <c r="Q11" s="199"/>
      <c r="R11" s="216">
        <f t="shared" si="2"/>
        <v>0</v>
      </c>
      <c r="S11" s="216">
        <f t="shared" si="3"/>
        <v>0</v>
      </c>
      <c r="T11" s="199"/>
      <c r="X11" s="198"/>
    </row>
    <row r="12" spans="1:24" s="197" customFormat="1" ht="48">
      <c r="A12" s="24">
        <v>3</v>
      </c>
      <c r="B12" s="107" t="s">
        <v>59</v>
      </c>
      <c r="C12" s="364">
        <v>1</v>
      </c>
      <c r="D12" s="393" t="s">
        <v>53</v>
      </c>
      <c r="E12" s="394">
        <v>2600000</v>
      </c>
      <c r="F12" s="199">
        <f t="shared" si="4"/>
        <v>2600000</v>
      </c>
      <c r="G12" s="409">
        <f t="shared" si="5"/>
        <v>2600000</v>
      </c>
      <c r="H12" s="205"/>
      <c r="I12" s="199"/>
      <c r="J12" s="199"/>
      <c r="K12" s="199"/>
      <c r="L12" s="205"/>
      <c r="M12" s="199"/>
      <c r="N12" s="205"/>
      <c r="O12" s="199"/>
      <c r="P12" s="205"/>
      <c r="Q12" s="199"/>
      <c r="R12" s="216">
        <f t="shared" si="2"/>
        <v>0</v>
      </c>
      <c r="S12" s="216">
        <f t="shared" si="3"/>
        <v>0</v>
      </c>
      <c r="T12" s="199"/>
      <c r="X12" s="198"/>
    </row>
    <row r="13" spans="1:24" s="197" customFormat="1" ht="24">
      <c r="A13" s="24">
        <v>4</v>
      </c>
      <c r="B13" s="107" t="s">
        <v>60</v>
      </c>
      <c r="C13" s="364">
        <v>1</v>
      </c>
      <c r="D13" s="364" t="s">
        <v>53</v>
      </c>
      <c r="E13" s="394">
        <v>1508000</v>
      </c>
      <c r="F13" s="199">
        <f t="shared" si="4"/>
        <v>1508000</v>
      </c>
      <c r="G13" s="409">
        <f t="shared" si="5"/>
        <v>1508000</v>
      </c>
      <c r="H13" s="205"/>
      <c r="I13" s="199"/>
      <c r="J13" s="199"/>
      <c r="K13" s="199"/>
      <c r="L13" s="205"/>
      <c r="M13" s="199"/>
      <c r="N13" s="205"/>
      <c r="O13" s="199"/>
      <c r="P13" s="205"/>
      <c r="Q13" s="199"/>
      <c r="R13" s="216">
        <f t="shared" si="2"/>
        <v>0</v>
      </c>
      <c r="S13" s="216">
        <f t="shared" si="3"/>
        <v>0</v>
      </c>
      <c r="T13" s="199"/>
      <c r="X13" s="198"/>
    </row>
    <row r="14" spans="1:24" s="197" customFormat="1" ht="24">
      <c r="A14" s="24">
        <v>5</v>
      </c>
      <c r="B14" s="112" t="s">
        <v>61</v>
      </c>
      <c r="C14" s="357">
        <v>1</v>
      </c>
      <c r="D14" s="357" t="s">
        <v>53</v>
      </c>
      <c r="E14" s="391">
        <v>2758000</v>
      </c>
      <c r="F14" s="199">
        <f t="shared" si="4"/>
        <v>2758000</v>
      </c>
      <c r="G14" s="409">
        <f t="shared" si="5"/>
        <v>2758000</v>
      </c>
      <c r="H14" s="205"/>
      <c r="I14" s="199"/>
      <c r="J14" s="199"/>
      <c r="K14" s="199"/>
      <c r="L14" s="205"/>
      <c r="M14" s="199"/>
      <c r="N14" s="205"/>
      <c r="O14" s="199"/>
      <c r="P14" s="205"/>
      <c r="Q14" s="199"/>
      <c r="R14" s="216">
        <f t="shared" si="2"/>
        <v>0</v>
      </c>
      <c r="S14" s="216">
        <f t="shared" si="3"/>
        <v>0</v>
      </c>
      <c r="T14" s="199"/>
      <c r="X14" s="198"/>
    </row>
    <row r="15" spans="1:24" s="197" customFormat="1" ht="48">
      <c r="A15" s="24">
        <v>6</v>
      </c>
      <c r="B15" s="103" t="s">
        <v>62</v>
      </c>
      <c r="C15" s="357">
        <v>1</v>
      </c>
      <c r="D15" s="357" t="s">
        <v>63</v>
      </c>
      <c r="E15" s="391">
        <v>4494000</v>
      </c>
      <c r="F15" s="199">
        <f t="shared" si="4"/>
        <v>4494000</v>
      </c>
      <c r="G15" s="409">
        <f t="shared" si="5"/>
        <v>4494000</v>
      </c>
      <c r="H15" s="205"/>
      <c r="I15" s="199"/>
      <c r="J15" s="199"/>
      <c r="K15" s="199"/>
      <c r="L15" s="205"/>
      <c r="M15" s="199"/>
      <c r="N15" s="205"/>
      <c r="O15" s="199"/>
      <c r="P15" s="205"/>
      <c r="Q15" s="199"/>
      <c r="R15" s="216">
        <f t="shared" si="2"/>
        <v>0</v>
      </c>
      <c r="S15" s="216">
        <f t="shared" si="3"/>
        <v>0</v>
      </c>
      <c r="T15" s="199"/>
      <c r="X15" s="198"/>
    </row>
    <row r="16" spans="1:24" s="197" customFormat="1" ht="24">
      <c r="A16" s="24">
        <v>7</v>
      </c>
      <c r="B16" s="112" t="s">
        <v>64</v>
      </c>
      <c r="C16" s="357">
        <v>1</v>
      </c>
      <c r="D16" s="357" t="s">
        <v>53</v>
      </c>
      <c r="E16" s="391">
        <v>9278000</v>
      </c>
      <c r="F16" s="199">
        <f t="shared" si="4"/>
        <v>9278000</v>
      </c>
      <c r="G16" s="409">
        <f t="shared" si="5"/>
        <v>9278000</v>
      </c>
      <c r="H16" s="205"/>
      <c r="I16" s="199"/>
      <c r="J16" s="199"/>
      <c r="K16" s="199"/>
      <c r="L16" s="205"/>
      <c r="M16" s="199"/>
      <c r="N16" s="205"/>
      <c r="O16" s="199"/>
      <c r="P16" s="205"/>
      <c r="Q16" s="199"/>
      <c r="R16" s="216">
        <f t="shared" si="2"/>
        <v>0</v>
      </c>
      <c r="S16" s="216">
        <f t="shared" si="3"/>
        <v>0</v>
      </c>
      <c r="T16" s="199"/>
      <c r="X16" s="198"/>
    </row>
    <row r="17" spans="1:24" s="197" customFormat="1" ht="48">
      <c r="A17" s="24">
        <v>8</v>
      </c>
      <c r="B17" s="112" t="s">
        <v>65</v>
      </c>
      <c r="C17" s="357">
        <v>1</v>
      </c>
      <c r="D17" s="357" t="s">
        <v>53</v>
      </c>
      <c r="E17" s="391">
        <v>5800000</v>
      </c>
      <c r="F17" s="199">
        <f t="shared" si="4"/>
        <v>5800000</v>
      </c>
      <c r="G17" s="409">
        <f t="shared" si="5"/>
        <v>5800000</v>
      </c>
      <c r="H17" s="205"/>
      <c r="I17" s="199"/>
      <c r="J17" s="199"/>
      <c r="K17" s="199"/>
      <c r="L17" s="205"/>
      <c r="M17" s="199"/>
      <c r="N17" s="205"/>
      <c r="O17" s="199"/>
      <c r="P17" s="205"/>
      <c r="Q17" s="199"/>
      <c r="R17" s="216">
        <f t="shared" si="2"/>
        <v>0</v>
      </c>
      <c r="S17" s="216">
        <f t="shared" si="3"/>
        <v>0</v>
      </c>
      <c r="T17" s="199"/>
      <c r="X17" s="198"/>
    </row>
    <row r="18" spans="1:24" s="197" customFormat="1" ht="48">
      <c r="A18" s="24">
        <v>9</v>
      </c>
      <c r="B18" s="112" t="s">
        <v>66</v>
      </c>
      <c r="C18" s="357">
        <v>1</v>
      </c>
      <c r="D18" s="357" t="s">
        <v>53</v>
      </c>
      <c r="E18" s="391">
        <v>2125400</v>
      </c>
      <c r="F18" s="199">
        <f t="shared" si="4"/>
        <v>2125400</v>
      </c>
      <c r="G18" s="409">
        <f t="shared" si="5"/>
        <v>2125400</v>
      </c>
      <c r="H18" s="205"/>
      <c r="I18" s="199"/>
      <c r="J18" s="199"/>
      <c r="K18" s="199"/>
      <c r="L18" s="205"/>
      <c r="M18" s="199"/>
      <c r="N18" s="205"/>
      <c r="O18" s="199"/>
      <c r="P18" s="205"/>
      <c r="Q18" s="199"/>
      <c r="R18" s="216">
        <f t="shared" si="2"/>
        <v>0</v>
      </c>
      <c r="S18" s="216">
        <f t="shared" si="3"/>
        <v>0</v>
      </c>
      <c r="T18" s="199"/>
      <c r="X18" s="198"/>
    </row>
    <row r="19" spans="1:24" s="12" customFormat="1" ht="24">
      <c r="A19" s="24">
        <v>10</v>
      </c>
      <c r="B19" s="25" t="s">
        <v>124</v>
      </c>
      <c r="C19" s="396">
        <v>20</v>
      </c>
      <c r="D19" s="395" t="s">
        <v>125</v>
      </c>
      <c r="E19" s="243">
        <v>270000</v>
      </c>
      <c r="F19" s="700">
        <f t="shared" si="4"/>
        <v>5400000</v>
      </c>
      <c r="G19" s="395"/>
      <c r="H19" s="204"/>
      <c r="I19" s="398"/>
      <c r="J19" s="202"/>
      <c r="K19" s="202"/>
      <c r="L19" s="202"/>
      <c r="M19" s="202"/>
      <c r="N19" s="202"/>
      <c r="O19" s="202"/>
      <c r="P19" s="201"/>
      <c r="Q19" s="202"/>
      <c r="R19" s="410"/>
      <c r="S19" s="216"/>
      <c r="T19" s="28"/>
    </row>
    <row r="20" spans="1:24" s="12" customFormat="1" ht="24">
      <c r="A20" s="24">
        <v>11</v>
      </c>
      <c r="B20" s="25" t="s">
        <v>126</v>
      </c>
      <c r="C20" s="396">
        <v>1</v>
      </c>
      <c r="D20" s="395" t="s">
        <v>53</v>
      </c>
      <c r="E20" s="243">
        <v>3400000</v>
      </c>
      <c r="F20" s="700">
        <f t="shared" si="4"/>
        <v>3400000</v>
      </c>
      <c r="G20" s="395"/>
      <c r="H20" s="204"/>
      <c r="I20" s="398"/>
      <c r="J20" s="202"/>
      <c r="K20" s="202"/>
      <c r="L20" s="202"/>
      <c r="M20" s="202"/>
      <c r="N20" s="202"/>
      <c r="O20" s="202"/>
      <c r="P20" s="201"/>
      <c r="Q20" s="202"/>
      <c r="R20" s="410"/>
      <c r="S20" s="216"/>
      <c r="T20" s="28"/>
    </row>
    <row r="21" spans="1:24" s="12" customFormat="1" ht="24">
      <c r="A21" s="24">
        <v>12</v>
      </c>
      <c r="B21" s="34" t="s">
        <v>127</v>
      </c>
      <c r="C21" s="396">
        <v>1</v>
      </c>
      <c r="D21" s="395" t="s">
        <v>53</v>
      </c>
      <c r="E21" s="243">
        <v>1900000</v>
      </c>
      <c r="F21" s="700">
        <f t="shared" si="4"/>
        <v>1900000</v>
      </c>
      <c r="G21" s="243"/>
      <c r="H21" s="202"/>
      <c r="I21" s="202"/>
      <c r="J21" s="202"/>
      <c r="K21" s="202"/>
      <c r="L21" s="204"/>
      <c r="M21" s="202"/>
      <c r="N21" s="202"/>
      <c r="O21" s="202"/>
      <c r="P21" s="201"/>
      <c r="Q21" s="202"/>
      <c r="R21" s="410"/>
      <c r="S21" s="216"/>
      <c r="T21" s="28"/>
    </row>
    <row r="22" spans="1:24" s="12" customFormat="1" ht="24">
      <c r="A22" s="24">
        <v>13</v>
      </c>
      <c r="B22" s="34" t="s">
        <v>128</v>
      </c>
      <c r="C22" s="396">
        <v>1</v>
      </c>
      <c r="D22" s="395" t="s">
        <v>63</v>
      </c>
      <c r="E22" s="243">
        <v>481000</v>
      </c>
      <c r="F22" s="700">
        <f t="shared" si="4"/>
        <v>481000</v>
      </c>
      <c r="G22" s="395"/>
      <c r="H22" s="202"/>
      <c r="I22" s="202"/>
      <c r="J22" s="202"/>
      <c r="K22" s="202"/>
      <c r="L22" s="202"/>
      <c r="M22" s="202"/>
      <c r="N22" s="204"/>
      <c r="O22" s="202"/>
      <c r="P22" s="201"/>
      <c r="Q22" s="202"/>
      <c r="R22" s="410"/>
      <c r="S22" s="216"/>
      <c r="T22" s="28"/>
    </row>
    <row r="23" spans="1:24" s="12" customFormat="1" ht="24">
      <c r="A23" s="24">
        <v>14</v>
      </c>
      <c r="B23" s="25" t="s">
        <v>129</v>
      </c>
      <c r="C23" s="396">
        <v>1</v>
      </c>
      <c r="D23" s="395" t="s">
        <v>53</v>
      </c>
      <c r="E23" s="243">
        <v>850000</v>
      </c>
      <c r="F23" s="700">
        <f t="shared" si="4"/>
        <v>850000</v>
      </c>
      <c r="G23" s="395"/>
      <c r="H23" s="204"/>
      <c r="I23" s="202"/>
      <c r="J23" s="202"/>
      <c r="K23" s="202"/>
      <c r="L23" s="202"/>
      <c r="M23" s="202"/>
      <c r="N23" s="202"/>
      <c r="O23" s="202"/>
      <c r="P23" s="203"/>
      <c r="Q23" s="202"/>
      <c r="R23" s="410"/>
      <c r="S23" s="216"/>
      <c r="T23" s="28"/>
    </row>
    <row r="24" spans="1:24" s="12" customFormat="1" ht="24">
      <c r="A24" s="24">
        <v>15</v>
      </c>
      <c r="B24" s="25"/>
      <c r="C24" s="396"/>
      <c r="D24" s="395"/>
      <c r="E24" s="403"/>
      <c r="F24" s="403"/>
      <c r="G24" s="395"/>
      <c r="H24" s="404"/>
      <c r="I24" s="400"/>
      <c r="J24" s="202"/>
      <c r="K24" s="202"/>
      <c r="L24" s="202"/>
      <c r="M24" s="202"/>
      <c r="N24" s="202"/>
      <c r="O24" s="202"/>
      <c r="P24" s="203"/>
      <c r="Q24" s="202"/>
      <c r="R24" s="410"/>
      <c r="S24" s="216"/>
      <c r="T24" s="28"/>
    </row>
    <row r="25" spans="1:24" s="12" customFormat="1" ht="24">
      <c r="A25" s="24">
        <v>16</v>
      </c>
      <c r="B25" s="25"/>
      <c r="C25" s="401"/>
      <c r="D25" s="395"/>
      <c r="E25" s="243"/>
      <c r="F25" s="395"/>
      <c r="G25" s="395"/>
      <c r="H25" s="202"/>
      <c r="I25" s="202"/>
      <c r="J25" s="204"/>
      <c r="K25" s="202"/>
      <c r="L25" s="202"/>
      <c r="M25" s="202"/>
      <c r="N25" s="202"/>
      <c r="O25" s="202"/>
      <c r="P25" s="402"/>
      <c r="Q25" s="202"/>
      <c r="R25" s="410"/>
      <c r="S25" s="216"/>
      <c r="T25" s="28"/>
    </row>
    <row r="26" spans="1:24" s="12" customFormat="1" ht="24">
      <c r="A26" s="24">
        <v>17</v>
      </c>
      <c r="B26" s="25"/>
      <c r="C26" s="396"/>
      <c r="D26" s="395"/>
      <c r="E26" s="243"/>
      <c r="F26" s="395"/>
      <c r="G26" s="243"/>
      <c r="H26" s="202"/>
      <c r="I26" s="202"/>
      <c r="J26" s="202"/>
      <c r="K26" s="202"/>
      <c r="L26" s="204"/>
      <c r="M26" s="202"/>
      <c r="N26" s="202"/>
      <c r="O26" s="202"/>
      <c r="P26" s="203"/>
      <c r="Q26" s="202"/>
      <c r="R26" s="410"/>
      <c r="S26" s="216"/>
      <c r="T26" s="28"/>
    </row>
    <row r="27" spans="1:24" s="12" customFormat="1" ht="24">
      <c r="A27" s="24">
        <v>18</v>
      </c>
      <c r="B27" s="25"/>
      <c r="C27" s="396"/>
      <c r="D27" s="395"/>
      <c r="E27" s="243"/>
      <c r="F27" s="395"/>
      <c r="G27" s="395"/>
      <c r="H27" s="202"/>
      <c r="I27" s="202"/>
      <c r="J27" s="202"/>
      <c r="K27" s="202"/>
      <c r="L27" s="202"/>
      <c r="M27" s="202"/>
      <c r="N27" s="204"/>
      <c r="O27" s="202"/>
      <c r="P27" s="203"/>
      <c r="Q27" s="202"/>
      <c r="R27" s="410"/>
      <c r="S27" s="216"/>
      <c r="T27" s="28"/>
    </row>
    <row r="28" spans="1:24" s="12" customFormat="1" ht="24">
      <c r="A28" s="24">
        <v>19</v>
      </c>
      <c r="B28" s="25"/>
      <c r="C28" s="396"/>
      <c r="D28" s="395"/>
      <c r="E28" s="243"/>
      <c r="F28" s="395"/>
      <c r="G28" s="395"/>
      <c r="H28" s="204"/>
      <c r="I28" s="202"/>
      <c r="J28" s="202"/>
      <c r="K28" s="202"/>
      <c r="L28" s="202"/>
      <c r="M28" s="202"/>
      <c r="N28" s="202"/>
      <c r="O28" s="202"/>
      <c r="P28" s="201"/>
      <c r="Q28" s="202"/>
      <c r="R28" s="410"/>
      <c r="S28" s="216"/>
      <c r="T28" s="28"/>
      <c r="U28" s="11"/>
    </row>
    <row r="29" spans="1:24" s="12" customFormat="1" ht="24">
      <c r="A29" s="24">
        <v>20</v>
      </c>
      <c r="B29" s="25"/>
      <c r="C29" s="396"/>
      <c r="D29" s="395"/>
      <c r="E29" s="243"/>
      <c r="F29" s="395"/>
      <c r="G29" s="395"/>
      <c r="H29" s="204"/>
      <c r="I29" s="202"/>
      <c r="J29" s="202"/>
      <c r="K29" s="202"/>
      <c r="L29" s="202"/>
      <c r="M29" s="202"/>
      <c r="N29" s="202"/>
      <c r="O29" s="202"/>
      <c r="P29" s="201"/>
      <c r="Q29" s="202"/>
      <c r="R29" s="410"/>
      <c r="S29" s="216"/>
      <c r="T29" s="28"/>
      <c r="U29" s="11"/>
    </row>
    <row r="30" spans="1:24" s="12" customFormat="1" ht="24">
      <c r="A30" s="24"/>
      <c r="B30" s="25"/>
      <c r="C30" s="401"/>
      <c r="D30" s="395"/>
      <c r="E30" s="243"/>
      <c r="F30" s="395"/>
      <c r="G30" s="395"/>
      <c r="H30" s="204"/>
      <c r="I30" s="202"/>
      <c r="J30" s="202"/>
      <c r="K30" s="202"/>
      <c r="L30" s="202"/>
      <c r="M30" s="202"/>
      <c r="N30" s="202"/>
      <c r="O30" s="202"/>
      <c r="P30" s="398"/>
      <c r="Q30" s="202"/>
      <c r="R30" s="410"/>
      <c r="S30" s="216"/>
      <c r="T30" s="28"/>
      <c r="U30" s="11"/>
    </row>
    <row r="31" spans="1:24" s="12" customFormat="1" ht="24">
      <c r="A31" s="24"/>
      <c r="B31" s="25"/>
      <c r="C31" s="396"/>
      <c r="D31" s="395"/>
      <c r="E31" s="243"/>
      <c r="F31" s="395"/>
      <c r="G31" s="395"/>
      <c r="H31" s="204"/>
      <c r="I31" s="216"/>
      <c r="J31" s="202"/>
      <c r="K31" s="202"/>
      <c r="L31" s="202"/>
      <c r="M31" s="202"/>
      <c r="N31" s="202"/>
      <c r="O31" s="202"/>
      <c r="P31" s="201"/>
      <c r="Q31" s="202"/>
      <c r="R31" s="410"/>
      <c r="S31" s="216"/>
      <c r="T31" s="28"/>
      <c r="U31" s="11"/>
    </row>
    <row r="32" spans="1:24" s="9" customFormat="1" ht="24">
      <c r="A32" s="7" t="s">
        <v>43</v>
      </c>
      <c r="B32" s="8"/>
      <c r="C32" s="86"/>
      <c r="D32" s="86"/>
      <c r="E32" s="87"/>
      <c r="F32" s="88">
        <f>SUM(F39:F44)</f>
        <v>13540000</v>
      </c>
      <c r="G32" s="88">
        <f t="shared" ref="G32:T32" si="6">SUM(G39:G44)</f>
        <v>0</v>
      </c>
      <c r="H32" s="88">
        <f t="shared" si="6"/>
        <v>0</v>
      </c>
      <c r="I32" s="88">
        <f t="shared" si="6"/>
        <v>0</v>
      </c>
      <c r="J32" s="88">
        <f t="shared" si="6"/>
        <v>0</v>
      </c>
      <c r="K32" s="88">
        <f t="shared" si="6"/>
        <v>0</v>
      </c>
      <c r="L32" s="88">
        <f t="shared" si="6"/>
        <v>0</v>
      </c>
      <c r="M32" s="88">
        <f t="shared" si="6"/>
        <v>0</v>
      </c>
      <c r="N32" s="88">
        <f t="shared" si="6"/>
        <v>0</v>
      </c>
      <c r="O32" s="88">
        <f t="shared" si="6"/>
        <v>0</v>
      </c>
      <c r="P32" s="88">
        <f t="shared" si="6"/>
        <v>0</v>
      </c>
      <c r="Q32" s="88">
        <f t="shared" si="6"/>
        <v>0</v>
      </c>
      <c r="R32" s="88">
        <f t="shared" si="6"/>
        <v>0</v>
      </c>
      <c r="S32" s="88">
        <f t="shared" si="6"/>
        <v>0</v>
      </c>
      <c r="T32" s="88">
        <f t="shared" si="6"/>
        <v>0</v>
      </c>
      <c r="U32" s="530"/>
      <c r="X32" s="47"/>
    </row>
    <row r="33" spans="1:21" s="12" customFormat="1" ht="48">
      <c r="A33" s="24">
        <v>1</v>
      </c>
      <c r="B33" s="25" t="s">
        <v>263</v>
      </c>
      <c r="C33" s="396">
        <v>1</v>
      </c>
      <c r="D33" s="395" t="s">
        <v>53</v>
      </c>
      <c r="E33" s="396">
        <v>5470000</v>
      </c>
      <c r="F33" s="395">
        <f>E33*C33</f>
        <v>5470000</v>
      </c>
      <c r="G33" s="243"/>
      <c r="H33" s="201"/>
      <c r="I33" s="202"/>
      <c r="J33" s="204"/>
      <c r="K33" s="202"/>
      <c r="L33" s="202"/>
      <c r="M33" s="202"/>
      <c r="N33" s="202"/>
      <c r="O33" s="202"/>
      <c r="P33" s="201"/>
      <c r="Q33" s="202"/>
      <c r="R33" s="410"/>
      <c r="S33" s="216"/>
      <c r="T33" s="28"/>
      <c r="U33" s="11"/>
    </row>
    <row r="34" spans="1:21" s="12" customFormat="1" ht="48">
      <c r="A34" s="24">
        <v>2</v>
      </c>
      <c r="B34" s="25" t="s">
        <v>264</v>
      </c>
      <c r="C34" s="396">
        <v>1</v>
      </c>
      <c r="D34" s="395" t="s">
        <v>53</v>
      </c>
      <c r="E34" s="396">
        <v>4865000</v>
      </c>
      <c r="F34" s="395">
        <f t="shared" ref="F34:F41" si="7">E34*C34</f>
        <v>4865000</v>
      </c>
      <c r="G34" s="243"/>
      <c r="H34" s="201"/>
      <c r="I34" s="202"/>
      <c r="J34" s="204"/>
      <c r="K34" s="202"/>
      <c r="L34" s="202"/>
      <c r="M34" s="202"/>
      <c r="N34" s="202"/>
      <c r="O34" s="202"/>
      <c r="P34" s="201"/>
      <c r="Q34" s="202"/>
      <c r="R34" s="410"/>
      <c r="S34" s="216"/>
      <c r="T34" s="28"/>
      <c r="U34" s="11"/>
    </row>
    <row r="35" spans="1:21" s="12" customFormat="1" ht="48">
      <c r="A35" s="24">
        <v>3</v>
      </c>
      <c r="B35" s="25" t="s">
        <v>265</v>
      </c>
      <c r="C35" s="396">
        <v>1</v>
      </c>
      <c r="D35" s="395" t="s">
        <v>53</v>
      </c>
      <c r="E35" s="396">
        <v>6127000</v>
      </c>
      <c r="F35" s="395">
        <f t="shared" si="7"/>
        <v>6127000</v>
      </c>
      <c r="G35" s="396"/>
      <c r="H35" s="201"/>
      <c r="I35" s="202"/>
      <c r="J35" s="201"/>
      <c r="K35" s="202"/>
      <c r="L35" s="204"/>
      <c r="M35" s="202"/>
      <c r="N35" s="202"/>
      <c r="O35" s="202"/>
      <c r="P35" s="201"/>
      <c r="Q35" s="202"/>
      <c r="R35" s="410"/>
      <c r="S35" s="216"/>
      <c r="T35" s="28"/>
      <c r="U35" s="11"/>
    </row>
    <row r="36" spans="1:21" s="12" customFormat="1" ht="24">
      <c r="A36" s="24">
        <v>4</v>
      </c>
      <c r="B36" s="25" t="s">
        <v>266</v>
      </c>
      <c r="C36" s="396">
        <v>1</v>
      </c>
      <c r="D36" s="395" t="s">
        <v>53</v>
      </c>
      <c r="E36" s="396">
        <v>7800000</v>
      </c>
      <c r="F36" s="395">
        <f t="shared" si="7"/>
        <v>7800000</v>
      </c>
      <c r="G36" s="396"/>
      <c r="H36" s="201"/>
      <c r="I36" s="202"/>
      <c r="J36" s="201"/>
      <c r="K36" s="202"/>
      <c r="L36" s="204"/>
      <c r="M36" s="202"/>
      <c r="N36" s="202"/>
      <c r="O36" s="202"/>
      <c r="P36" s="201"/>
      <c r="Q36" s="202"/>
      <c r="R36" s="410"/>
      <c r="S36" s="216"/>
      <c r="T36" s="28"/>
      <c r="U36" s="11"/>
    </row>
    <row r="37" spans="1:21" s="12" customFormat="1" ht="48">
      <c r="A37" s="24">
        <v>5</v>
      </c>
      <c r="B37" s="343" t="s">
        <v>267</v>
      </c>
      <c r="C37" s="493">
        <v>1</v>
      </c>
      <c r="D37" s="416" t="s">
        <v>53</v>
      </c>
      <c r="E37" s="493">
        <v>4906100</v>
      </c>
      <c r="F37" s="395">
        <f t="shared" si="7"/>
        <v>4906100</v>
      </c>
      <c r="G37" s="493"/>
      <c r="H37" s="494"/>
      <c r="I37" s="495"/>
      <c r="J37" s="494"/>
      <c r="K37" s="495"/>
      <c r="L37" s="495"/>
      <c r="M37" s="495"/>
      <c r="N37" s="496"/>
      <c r="O37" s="495"/>
      <c r="P37" s="494"/>
      <c r="Q37" s="495"/>
      <c r="R37" s="497"/>
      <c r="S37" s="498"/>
      <c r="T37" s="114"/>
      <c r="U37" s="11"/>
    </row>
    <row r="38" spans="1:21" s="12" customFormat="1" ht="72">
      <c r="A38" s="24">
        <v>6</v>
      </c>
      <c r="B38" s="25" t="s">
        <v>268</v>
      </c>
      <c r="C38" s="396">
        <v>1</v>
      </c>
      <c r="D38" s="395" t="s">
        <v>53</v>
      </c>
      <c r="E38" s="243">
        <v>3669500</v>
      </c>
      <c r="F38" s="395">
        <f t="shared" si="7"/>
        <v>3669500</v>
      </c>
      <c r="G38" s="395"/>
      <c r="H38" s="204"/>
      <c r="I38" s="216"/>
      <c r="J38" s="202"/>
      <c r="K38" s="202"/>
      <c r="L38" s="202"/>
      <c r="M38" s="202"/>
      <c r="N38" s="202"/>
      <c r="O38" s="202"/>
      <c r="P38" s="201"/>
      <c r="Q38" s="202"/>
      <c r="R38" s="410"/>
      <c r="S38" s="216"/>
      <c r="T38" s="28"/>
      <c r="U38" s="11"/>
    </row>
    <row r="39" spans="1:21" s="12" customFormat="1" ht="96">
      <c r="A39" s="24">
        <v>7</v>
      </c>
      <c r="B39" s="25" t="s">
        <v>269</v>
      </c>
      <c r="C39" s="396">
        <v>1</v>
      </c>
      <c r="D39" s="395" t="s">
        <v>53</v>
      </c>
      <c r="E39" s="396">
        <v>9278000</v>
      </c>
      <c r="F39" s="395">
        <f t="shared" si="7"/>
        <v>9278000</v>
      </c>
      <c r="G39" s="243"/>
      <c r="H39" s="201"/>
      <c r="I39" s="202"/>
      <c r="J39" s="204"/>
      <c r="K39" s="202"/>
      <c r="L39" s="202"/>
      <c r="M39" s="202"/>
      <c r="N39" s="202"/>
      <c r="O39" s="202"/>
      <c r="P39" s="201"/>
      <c r="Q39" s="202"/>
      <c r="R39" s="410"/>
      <c r="S39" s="216"/>
      <c r="T39" s="28"/>
      <c r="U39" s="11"/>
    </row>
    <row r="40" spans="1:21" s="12" customFormat="1" ht="48">
      <c r="A40" s="24">
        <v>8</v>
      </c>
      <c r="B40" s="25" t="s">
        <v>270</v>
      </c>
      <c r="C40" s="396">
        <v>1</v>
      </c>
      <c r="D40" s="395" t="s">
        <v>53</v>
      </c>
      <c r="E40" s="396">
        <v>1292000</v>
      </c>
      <c r="F40" s="395">
        <f t="shared" si="7"/>
        <v>1292000</v>
      </c>
      <c r="G40" s="243"/>
      <c r="H40" s="201"/>
      <c r="I40" s="202"/>
      <c r="J40" s="204"/>
      <c r="K40" s="202"/>
      <c r="L40" s="202"/>
      <c r="M40" s="202"/>
      <c r="N40" s="202"/>
      <c r="O40" s="202"/>
      <c r="P40" s="201"/>
      <c r="Q40" s="202"/>
      <c r="R40" s="410"/>
      <c r="S40" s="216"/>
      <c r="T40" s="28"/>
      <c r="U40" s="11"/>
    </row>
    <row r="41" spans="1:21" s="12" customFormat="1" ht="24">
      <c r="A41" s="24">
        <v>9</v>
      </c>
      <c r="B41" s="25" t="s">
        <v>271</v>
      </c>
      <c r="C41" s="396">
        <v>66</v>
      </c>
      <c r="D41" s="395" t="s">
        <v>53</v>
      </c>
      <c r="E41" s="396">
        <v>45000</v>
      </c>
      <c r="F41" s="395">
        <f t="shared" si="7"/>
        <v>2970000</v>
      </c>
      <c r="G41" s="396"/>
      <c r="H41" s="201"/>
      <c r="I41" s="202"/>
      <c r="J41" s="201"/>
      <c r="K41" s="202"/>
      <c r="L41" s="204"/>
      <c r="M41" s="202"/>
      <c r="N41" s="202"/>
      <c r="O41" s="202"/>
      <c r="P41" s="201"/>
      <c r="Q41" s="202"/>
      <c r="R41" s="410"/>
      <c r="S41" s="216"/>
      <c r="T41" s="28"/>
      <c r="U41" s="11"/>
    </row>
    <row r="42" spans="1:21" s="12" customFormat="1" ht="29.1" customHeight="1">
      <c r="A42" s="24">
        <v>10</v>
      </c>
      <c r="B42" s="25"/>
      <c r="C42" s="396"/>
      <c r="D42" s="395"/>
      <c r="E42" s="396"/>
      <c r="F42" s="395"/>
      <c r="G42" s="396"/>
      <c r="H42" s="201"/>
      <c r="I42" s="202"/>
      <c r="J42" s="201"/>
      <c r="K42" s="202"/>
      <c r="L42" s="204"/>
      <c r="M42" s="202"/>
      <c r="N42" s="202"/>
      <c r="O42" s="202"/>
      <c r="P42" s="201"/>
      <c r="Q42" s="202"/>
      <c r="R42" s="410"/>
      <c r="S42" s="216"/>
      <c r="T42" s="28"/>
      <c r="U42" s="11"/>
    </row>
    <row r="43" spans="1:21" s="12" customFormat="1" ht="29.1" customHeight="1">
      <c r="A43" s="24">
        <v>11</v>
      </c>
      <c r="B43" s="343"/>
      <c r="C43" s="493"/>
      <c r="D43" s="416"/>
      <c r="E43" s="493"/>
      <c r="F43" s="416"/>
      <c r="G43" s="493"/>
      <c r="H43" s="494"/>
      <c r="I43" s="495"/>
      <c r="J43" s="494"/>
      <c r="K43" s="495"/>
      <c r="L43" s="495"/>
      <c r="M43" s="495"/>
      <c r="N43" s="496"/>
      <c r="O43" s="495"/>
      <c r="P43" s="494"/>
      <c r="Q43" s="495"/>
      <c r="R43" s="497"/>
      <c r="S43" s="498"/>
      <c r="T43" s="114"/>
      <c r="U43" s="11"/>
    </row>
    <row r="44" spans="1:21" s="12" customFormat="1" ht="24">
      <c r="A44" s="24"/>
      <c r="B44" s="25"/>
      <c r="C44" s="396"/>
      <c r="D44" s="395"/>
      <c r="E44" s="243"/>
      <c r="F44" s="395"/>
      <c r="G44" s="395"/>
      <c r="H44" s="204"/>
      <c r="I44" s="216"/>
      <c r="J44" s="202"/>
      <c r="K44" s="202"/>
      <c r="L44" s="202"/>
      <c r="M44" s="202"/>
      <c r="N44" s="202"/>
      <c r="O44" s="202"/>
      <c r="P44" s="201"/>
      <c r="Q44" s="202"/>
      <c r="R44" s="410"/>
      <c r="S44" s="216"/>
      <c r="T44" s="28"/>
      <c r="U44" s="11"/>
    </row>
    <row r="45" spans="1:21" s="12" customFormat="1" ht="29.1" customHeight="1">
      <c r="A45" s="118"/>
      <c r="B45" s="25"/>
      <c r="C45" s="396"/>
      <c r="D45" s="395"/>
      <c r="E45" s="396"/>
      <c r="F45" s="395"/>
      <c r="G45" s="243"/>
      <c r="H45" s="201"/>
      <c r="I45" s="202"/>
      <c r="J45" s="204"/>
      <c r="K45" s="202"/>
      <c r="L45" s="202"/>
      <c r="M45" s="202"/>
      <c r="N45" s="202"/>
      <c r="O45" s="202"/>
      <c r="P45" s="201"/>
      <c r="Q45" s="202"/>
      <c r="R45" s="410"/>
      <c r="S45" s="216"/>
      <c r="T45" s="28"/>
      <c r="U45" s="11"/>
    </row>
    <row r="46" spans="1:21" s="12" customFormat="1" ht="29.1" customHeight="1">
      <c r="A46" s="24"/>
      <c r="B46" s="25"/>
      <c r="C46" s="396"/>
      <c r="D46" s="395"/>
      <c r="E46" s="396"/>
      <c r="F46" s="395"/>
      <c r="G46" s="243"/>
      <c r="H46" s="201"/>
      <c r="I46" s="202"/>
      <c r="J46" s="204"/>
      <c r="K46" s="202"/>
      <c r="L46" s="202"/>
      <c r="M46" s="202"/>
      <c r="N46" s="202"/>
      <c r="O46" s="202"/>
      <c r="P46" s="201"/>
      <c r="Q46" s="202"/>
      <c r="R46" s="410"/>
      <c r="S46" s="216"/>
      <c r="T46" s="28"/>
      <c r="U46" s="11"/>
    </row>
    <row r="47" spans="1:21" s="12" customFormat="1" ht="29.1" customHeight="1">
      <c r="A47" s="13"/>
      <c r="B47" s="27"/>
      <c r="C47" s="405"/>
      <c r="D47" s="380"/>
      <c r="E47" s="405"/>
      <c r="F47" s="380"/>
      <c r="G47" s="405"/>
      <c r="H47" s="406"/>
      <c r="I47" s="278"/>
      <c r="J47" s="406"/>
      <c r="K47" s="278"/>
      <c r="L47" s="407"/>
      <c r="M47" s="278"/>
      <c r="N47" s="278"/>
      <c r="O47" s="278"/>
      <c r="P47" s="406"/>
      <c r="Q47" s="278"/>
      <c r="R47" s="411"/>
      <c r="S47" s="499"/>
      <c r="T47" s="29"/>
      <c r="U47" s="11"/>
    </row>
    <row r="48" spans="1:21" s="12" customFormat="1" ht="24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00"/>
    </row>
    <row r="49" spans="1:28" s="14" customFormat="1" ht="20.100000000000001" customHeight="1">
      <c r="A49" s="732" t="s">
        <v>9</v>
      </c>
      <c r="B49" s="732"/>
      <c r="C49" s="732"/>
      <c r="D49" s="732"/>
      <c r="E49" s="732"/>
      <c r="F49" s="732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135"/>
      <c r="AB49" s="135"/>
    </row>
    <row r="50" spans="1:28" s="14" customFormat="1" ht="20.100000000000001" customHeight="1">
      <c r="A50" s="15" t="s">
        <v>10</v>
      </c>
      <c r="B50" s="744" t="s">
        <v>11</v>
      </c>
      <c r="C50" s="744"/>
      <c r="D50" s="744"/>
      <c r="E50" s="744"/>
      <c r="F50" s="744"/>
      <c r="G50" s="744"/>
      <c r="H50" s="16"/>
      <c r="I50" s="16"/>
      <c r="J50" s="135"/>
      <c r="K50" s="16"/>
      <c r="L50" s="135"/>
      <c r="M50" s="16"/>
      <c r="N50" s="135"/>
      <c r="O50" s="135"/>
      <c r="P50" s="135"/>
      <c r="Q50" s="135"/>
      <c r="R50" s="135"/>
      <c r="S50" s="16"/>
      <c r="T50" s="30"/>
      <c r="U50" s="16"/>
      <c r="V50" s="135"/>
      <c r="W50" s="16"/>
      <c r="X50" s="135"/>
      <c r="Y50" s="135"/>
      <c r="Z50" s="135"/>
      <c r="AA50" s="135"/>
      <c r="AB50" s="135"/>
    </row>
    <row r="51" spans="1:28" s="17" customFormat="1" ht="21.75">
      <c r="B51" s="17" t="s">
        <v>12</v>
      </c>
      <c r="G51" s="18"/>
      <c r="J51" s="18"/>
      <c r="K51" s="16"/>
      <c r="L51" s="19"/>
      <c r="M51" s="16"/>
      <c r="N51" s="19"/>
      <c r="O51" s="19"/>
      <c r="R51" s="19"/>
      <c r="S51" s="16"/>
      <c r="T51" s="30"/>
      <c r="U51" s="16"/>
      <c r="V51" s="19"/>
      <c r="W51" s="16"/>
      <c r="X51" s="19"/>
      <c r="Y51" s="19"/>
    </row>
  </sheetData>
  <mergeCells count="20">
    <mergeCell ref="A49:Z49"/>
    <mergeCell ref="B50:G50"/>
    <mergeCell ref="F5:F6"/>
    <mergeCell ref="G5:G6"/>
    <mergeCell ref="H5:I5"/>
    <mergeCell ref="J5:K5"/>
    <mergeCell ref="L5:M5"/>
    <mergeCell ref="P5:Q5"/>
    <mergeCell ref="A1:S1"/>
    <mergeCell ref="A2:T2"/>
    <mergeCell ref="A4:A6"/>
    <mergeCell ref="B4:B6"/>
    <mergeCell ref="C4:G4"/>
    <mergeCell ref="H4:S4"/>
    <mergeCell ref="T4:T6"/>
    <mergeCell ref="C5:C6"/>
    <mergeCell ref="D5:D6"/>
    <mergeCell ref="E5:E6"/>
    <mergeCell ref="N5:O5"/>
    <mergeCell ref="R5:S5"/>
  </mergeCells>
  <pageMargins left="0.39370078740157483" right="0.31496062992125984" top="0.31" bottom="0.32" header="0" footer="0"/>
  <pageSetup scale="56" orientation="landscape" r:id="rId1"/>
  <headerFooter>
    <oddFooter>&amp;C&amp;P/&amp;N&amp;R&amp;A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53"/>
  <sheetViews>
    <sheetView view="pageBreakPreview" topLeftCell="A3" zoomScale="90" zoomScaleSheetLayoutView="90" workbookViewId="0">
      <selection activeCell="A18" sqref="A18:XFD18"/>
    </sheetView>
  </sheetViews>
  <sheetFormatPr defaultColWidth="8.125" defaultRowHeight="24"/>
  <cols>
    <col min="1" max="1" width="4.625" style="2" customWidth="1"/>
    <col min="2" max="2" width="50.75" style="2" customWidth="1"/>
    <col min="3" max="4" width="7" style="2" customWidth="1"/>
    <col min="5" max="5" width="10.125" style="2" customWidth="1"/>
    <col min="6" max="6" width="11.625" style="2" customWidth="1"/>
    <col min="7" max="7" width="10.375" style="122" customWidth="1"/>
    <col min="8" max="8" width="6.375" style="66" customWidth="1"/>
    <col min="9" max="9" width="9.5" style="67" customWidth="1"/>
    <col min="10" max="10" width="6.375" style="67" customWidth="1"/>
    <col min="11" max="11" width="9.625" style="67" customWidth="1"/>
    <col min="12" max="12" width="6.375" style="66" customWidth="1"/>
    <col min="13" max="13" width="8.5" style="67" customWidth="1"/>
    <col min="14" max="14" width="5.75" style="66" customWidth="1"/>
    <col min="15" max="15" width="9.5" style="67" customWidth="1"/>
    <col min="16" max="16" width="6.375" style="66" customWidth="1"/>
    <col min="17" max="17" width="11.625" style="67" customWidth="1"/>
    <col min="18" max="18" width="5.75" style="66" customWidth="1"/>
    <col min="19" max="19" width="11.125" style="67" customWidth="1"/>
    <col min="20" max="20" width="9.2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14</v>
      </c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7.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F9+F18</f>
        <v>19462600</v>
      </c>
      <c r="G7" s="146">
        <f t="shared" ref="G7:S7" si="0">G9+G18</f>
        <v>2483500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 ht="27" customHeight="1">
      <c r="A9" s="136" t="s">
        <v>24</v>
      </c>
      <c r="B9" s="176"/>
      <c r="C9" s="149"/>
      <c r="D9" s="149"/>
      <c r="E9" s="150"/>
      <c r="F9" s="151">
        <f>SUM(F10:F21)</f>
        <v>13902900</v>
      </c>
      <c r="G9" s="151">
        <f>SUM(G10:G10)</f>
        <v>2483500</v>
      </c>
      <c r="H9" s="97">
        <f t="shared" ref="H9:R9" si="1">SUM(H10:H21)</f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7">
        <f t="shared" si="1"/>
        <v>0</v>
      </c>
      <c r="O9" s="97">
        <f t="shared" si="1"/>
        <v>0</v>
      </c>
      <c r="P9" s="96"/>
      <c r="Q9" s="97">
        <f>SUM(Q10:Q21)</f>
        <v>0</v>
      </c>
      <c r="R9" s="97">
        <f t="shared" si="1"/>
        <v>0</v>
      </c>
      <c r="S9" s="97">
        <f>I9+K9+M9+O9+Q9</f>
        <v>0</v>
      </c>
      <c r="T9" s="138"/>
      <c r="U9" s="214">
        <f>SUM(S10:S21)</f>
        <v>0</v>
      </c>
    </row>
    <row r="10" spans="1:26">
      <c r="A10" s="118">
        <v>1</v>
      </c>
      <c r="B10" s="123" t="s">
        <v>67</v>
      </c>
      <c r="C10" s="357">
        <v>1</v>
      </c>
      <c r="D10" s="357" t="s">
        <v>53</v>
      </c>
      <c r="E10" s="358">
        <v>2483500</v>
      </c>
      <c r="F10" s="359">
        <f>E10*C10</f>
        <v>2483500</v>
      </c>
      <c r="G10" s="413">
        <f>F10</f>
        <v>2483500</v>
      </c>
      <c r="H10" s="414"/>
      <c r="I10" s="415"/>
      <c r="J10" s="415"/>
      <c r="K10" s="415"/>
      <c r="L10" s="414"/>
      <c r="M10" s="415"/>
      <c r="N10" s="414"/>
      <c r="O10" s="416"/>
      <c r="P10" s="357"/>
      <c r="Q10" s="398"/>
      <c r="R10" s="417"/>
      <c r="S10" s="269"/>
      <c r="T10" s="370"/>
      <c r="U10" s="11"/>
    </row>
    <row r="11" spans="1:26" s="12" customFormat="1">
      <c r="A11" s="118">
        <v>2</v>
      </c>
      <c r="B11" s="34" t="s">
        <v>130</v>
      </c>
      <c r="C11" s="357">
        <v>1</v>
      </c>
      <c r="D11" s="357" t="s">
        <v>53</v>
      </c>
      <c r="E11" s="358">
        <v>300000</v>
      </c>
      <c r="F11" s="359">
        <f>E11*C11</f>
        <v>300000</v>
      </c>
      <c r="G11" s="418"/>
      <c r="H11" s="395"/>
      <c r="I11" s="395"/>
      <c r="J11" s="395"/>
      <c r="K11" s="395"/>
      <c r="L11" s="243"/>
      <c r="M11" s="395"/>
      <c r="N11" s="243"/>
      <c r="O11" s="376"/>
      <c r="P11" s="357"/>
      <c r="Q11" s="419"/>
      <c r="R11" s="376"/>
      <c r="S11" s="199"/>
      <c r="T11" s="420"/>
      <c r="U11" s="11"/>
    </row>
    <row r="12" spans="1:26" s="12" customFormat="1">
      <c r="A12" s="118">
        <v>3</v>
      </c>
      <c r="B12" s="25"/>
      <c r="C12" s="357"/>
      <c r="D12" s="357"/>
      <c r="E12" s="358"/>
      <c r="F12" s="358"/>
      <c r="G12" s="418"/>
      <c r="H12" s="395"/>
      <c r="I12" s="395"/>
      <c r="J12" s="421"/>
      <c r="K12" s="395"/>
      <c r="L12" s="243"/>
      <c r="M12" s="395"/>
      <c r="N12" s="243"/>
      <c r="O12" s="395"/>
      <c r="P12" s="357"/>
      <c r="Q12" s="419"/>
      <c r="R12" s="395"/>
      <c r="S12" s="199"/>
      <c r="T12" s="370"/>
      <c r="U12" s="11"/>
    </row>
    <row r="13" spans="1:26" s="12" customFormat="1">
      <c r="A13" s="118">
        <v>4</v>
      </c>
      <c r="B13" s="25"/>
      <c r="C13" s="357"/>
      <c r="D13" s="357"/>
      <c r="E13" s="358"/>
      <c r="F13" s="358"/>
      <c r="G13" s="418"/>
      <c r="H13" s="395"/>
      <c r="I13" s="395"/>
      <c r="J13" s="395"/>
      <c r="K13" s="416"/>
      <c r="L13" s="417"/>
      <c r="M13" s="416"/>
      <c r="N13" s="417"/>
      <c r="O13" s="416"/>
      <c r="P13" s="357"/>
      <c r="Q13" s="419"/>
      <c r="R13" s="416"/>
      <c r="S13" s="199"/>
      <c r="T13" s="369"/>
      <c r="U13" s="11"/>
    </row>
    <row r="14" spans="1:26" s="12" customFormat="1">
      <c r="A14" s="118">
        <v>5</v>
      </c>
      <c r="B14" s="25"/>
      <c r="C14" s="357"/>
      <c r="D14" s="357"/>
      <c r="E14" s="358"/>
      <c r="F14" s="358"/>
      <c r="G14" s="418"/>
      <c r="H14" s="395"/>
      <c r="I14" s="395"/>
      <c r="J14" s="376"/>
      <c r="K14" s="416"/>
      <c r="L14" s="417"/>
      <c r="M14" s="416"/>
      <c r="N14" s="417"/>
      <c r="O14" s="416"/>
      <c r="P14" s="357"/>
      <c r="Q14" s="419"/>
      <c r="R14" s="416"/>
      <c r="S14" s="199"/>
      <c r="T14" s="369"/>
      <c r="U14" s="11"/>
    </row>
    <row r="15" spans="1:26" s="12" customFormat="1">
      <c r="A15" s="118">
        <v>6</v>
      </c>
      <c r="B15" s="25"/>
      <c r="C15" s="357"/>
      <c r="D15" s="357"/>
      <c r="E15" s="358"/>
      <c r="F15" s="358"/>
      <c r="G15" s="418"/>
      <c r="H15" s="423"/>
      <c r="I15" s="423"/>
      <c r="J15" s="417"/>
      <c r="K15" s="416"/>
      <c r="L15" s="417"/>
      <c r="M15" s="416"/>
      <c r="N15" s="417"/>
      <c r="O15" s="416"/>
      <c r="P15" s="357"/>
      <c r="Q15" s="422"/>
      <c r="R15" s="416"/>
      <c r="S15" s="199"/>
      <c r="T15" s="369"/>
      <c r="U15" s="11"/>
    </row>
    <row r="16" spans="1:26" s="12" customFormat="1">
      <c r="A16" s="118">
        <v>7</v>
      </c>
      <c r="B16" s="25"/>
      <c r="C16" s="357"/>
      <c r="D16" s="357"/>
      <c r="E16" s="358"/>
      <c r="F16" s="358"/>
      <c r="G16" s="418"/>
      <c r="H16" s="423"/>
      <c r="I16" s="423"/>
      <c r="J16" s="243"/>
      <c r="K16" s="395"/>
      <c r="L16" s="243"/>
      <c r="M16" s="395"/>
      <c r="N16" s="243"/>
      <c r="O16" s="416"/>
      <c r="P16" s="357"/>
      <c r="Q16" s="422"/>
      <c r="R16" s="416"/>
      <c r="S16" s="199"/>
      <c r="T16" s="369"/>
      <c r="U16" s="11"/>
    </row>
    <row r="17" spans="1:24" s="12" customFormat="1" ht="25.5" customHeight="1">
      <c r="A17" s="118">
        <v>8</v>
      </c>
      <c r="B17" s="25"/>
      <c r="C17" s="357"/>
      <c r="D17" s="357"/>
      <c r="E17" s="358"/>
      <c r="F17" s="358"/>
      <c r="G17" s="418"/>
      <c r="H17" s="243"/>
      <c r="I17" s="395"/>
      <c r="J17" s="424"/>
      <c r="K17" s="423"/>
      <c r="L17" s="376"/>
      <c r="M17" s="376"/>
      <c r="N17" s="244"/>
      <c r="O17" s="416"/>
      <c r="P17" s="357"/>
      <c r="Q17" s="419"/>
      <c r="R17" s="416"/>
      <c r="S17" s="199"/>
      <c r="T17" s="369"/>
      <c r="U17" s="11"/>
    </row>
    <row r="18" spans="1:24" s="9" customFormat="1">
      <c r="A18" s="7" t="s">
        <v>43</v>
      </c>
      <c r="B18" s="8"/>
      <c r="C18" s="86"/>
      <c r="D18" s="86"/>
      <c r="E18" s="87"/>
      <c r="F18" s="88">
        <f>SUM(F19:F23)</f>
        <v>5559700</v>
      </c>
      <c r="G18" s="88">
        <f t="shared" ref="G18:S18" si="2">SUM(G19:G23)</f>
        <v>0</v>
      </c>
      <c r="H18" s="88">
        <f t="shared" si="2"/>
        <v>0</v>
      </c>
      <c r="I18" s="88">
        <f t="shared" si="2"/>
        <v>0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 t="shared" si="2"/>
        <v>0</v>
      </c>
      <c r="N18" s="88">
        <f t="shared" si="2"/>
        <v>0</v>
      </c>
      <c r="O18" s="88">
        <f t="shared" si="2"/>
        <v>0</v>
      </c>
      <c r="P18" s="88">
        <f t="shared" si="2"/>
        <v>0</v>
      </c>
      <c r="Q18" s="88">
        <f t="shared" si="2"/>
        <v>0</v>
      </c>
      <c r="R18" s="88">
        <f t="shared" si="2"/>
        <v>0</v>
      </c>
      <c r="S18" s="88">
        <f t="shared" si="2"/>
        <v>0</v>
      </c>
      <c r="T18" s="88">
        <f t="shared" ref="T18" si="3">SUM(T25:T30)</f>
        <v>0</v>
      </c>
      <c r="U18" s="530"/>
      <c r="X18" s="47"/>
    </row>
    <row r="19" spans="1:24" s="12" customFormat="1" ht="48">
      <c r="A19" s="24">
        <v>1</v>
      </c>
      <c r="B19" s="194" t="s">
        <v>272</v>
      </c>
      <c r="C19" s="357">
        <v>1</v>
      </c>
      <c r="D19" s="357" t="s">
        <v>53</v>
      </c>
      <c r="E19" s="358">
        <v>5559700</v>
      </c>
      <c r="F19" s="358">
        <f>E19*C19</f>
        <v>5559700</v>
      </c>
      <c r="G19" s="418"/>
      <c r="H19" s="244"/>
      <c r="I19" s="376"/>
      <c r="J19" s="425"/>
      <c r="K19" s="426"/>
      <c r="L19" s="416"/>
      <c r="M19" s="416"/>
      <c r="N19" s="417"/>
      <c r="O19" s="416"/>
      <c r="P19" s="357"/>
      <c r="Q19" s="419"/>
      <c r="R19" s="416"/>
      <c r="S19" s="199"/>
      <c r="T19" s="369"/>
      <c r="U19" s="11"/>
    </row>
    <row r="20" spans="1:24" s="12" customFormat="1" ht="26.25" customHeight="1">
      <c r="A20" s="118"/>
      <c r="B20" s="195"/>
      <c r="C20" s="357"/>
      <c r="D20" s="357"/>
      <c r="E20" s="358"/>
      <c r="F20" s="358"/>
      <c r="G20" s="418"/>
      <c r="H20" s="417"/>
      <c r="I20" s="416"/>
      <c r="J20" s="416"/>
      <c r="K20" s="416"/>
      <c r="L20" s="417"/>
      <c r="M20" s="416"/>
      <c r="N20" s="417"/>
      <c r="O20" s="416"/>
      <c r="P20" s="357"/>
      <c r="Q20" s="419"/>
      <c r="R20" s="416"/>
      <c r="S20" s="199"/>
      <c r="T20" s="369"/>
      <c r="U20" s="11"/>
    </row>
    <row r="21" spans="1:24" s="12" customFormat="1">
      <c r="A21" s="118"/>
      <c r="B21" s="343"/>
      <c r="C21" s="372"/>
      <c r="D21" s="372"/>
      <c r="E21" s="373"/>
      <c r="F21" s="373"/>
      <c r="G21" s="500"/>
      <c r="H21" s="501"/>
      <c r="I21" s="501"/>
      <c r="J21" s="501"/>
      <c r="K21" s="501"/>
      <c r="L21" s="501"/>
      <c r="M21" s="501"/>
      <c r="N21" s="501"/>
      <c r="O21" s="501"/>
      <c r="P21" s="372"/>
      <c r="Q21" s="502"/>
      <c r="R21" s="416"/>
      <c r="S21" s="503"/>
      <c r="T21" s="369"/>
      <c r="U21" s="11"/>
    </row>
    <row r="22" spans="1:24" s="160" customFormat="1">
      <c r="A22" s="118"/>
      <c r="B22" s="25"/>
      <c r="C22" s="357"/>
      <c r="D22" s="357"/>
      <c r="E22" s="358"/>
      <c r="F22" s="358"/>
      <c r="G22" s="418"/>
      <c r="H22" s="243"/>
      <c r="I22" s="395"/>
      <c r="J22" s="424"/>
      <c r="K22" s="423"/>
      <c r="L22" s="395"/>
      <c r="M22" s="395"/>
      <c r="N22" s="243"/>
      <c r="O22" s="395"/>
      <c r="P22" s="357"/>
      <c r="Q22" s="419"/>
      <c r="R22" s="395"/>
      <c r="S22" s="199"/>
      <c r="T22" s="370"/>
      <c r="U22" s="252"/>
    </row>
    <row r="23" spans="1:24" s="160" customFormat="1" ht="26.25" customHeight="1">
      <c r="A23" s="118"/>
      <c r="B23" s="25"/>
      <c r="C23" s="357"/>
      <c r="D23" s="357"/>
      <c r="E23" s="358"/>
      <c r="F23" s="358"/>
      <c r="G23" s="418"/>
      <c r="H23" s="243"/>
      <c r="I23" s="395"/>
      <c r="J23" s="395"/>
      <c r="K23" s="395"/>
      <c r="L23" s="243"/>
      <c r="M23" s="395"/>
      <c r="N23" s="243"/>
      <c r="O23" s="395"/>
      <c r="P23" s="357"/>
      <c r="Q23" s="419"/>
      <c r="R23" s="395"/>
      <c r="S23" s="199"/>
      <c r="T23" s="370"/>
      <c r="U23" s="252"/>
    </row>
    <row r="24" spans="1:24" s="268" customFormat="1">
      <c r="A24" s="118"/>
      <c r="B24" s="27"/>
      <c r="C24" s="377"/>
      <c r="D24" s="377"/>
      <c r="E24" s="378"/>
      <c r="F24" s="378"/>
      <c r="G24" s="427"/>
      <c r="H24" s="429"/>
      <c r="I24" s="429"/>
      <c r="J24" s="429"/>
      <c r="K24" s="429"/>
      <c r="L24" s="429"/>
      <c r="M24" s="429"/>
      <c r="N24" s="429"/>
      <c r="O24" s="429"/>
      <c r="P24" s="377"/>
      <c r="Q24" s="428"/>
      <c r="R24" s="380"/>
      <c r="S24" s="504"/>
      <c r="T24" s="381"/>
      <c r="U24" s="267"/>
    </row>
    <row r="25" spans="1:24" s="12" customFormat="1">
      <c r="A25" s="143"/>
      <c r="B25" s="143"/>
      <c r="C25" s="143"/>
      <c r="D25" s="143"/>
      <c r="E25" s="143"/>
      <c r="F25" s="143"/>
      <c r="G25" s="163"/>
      <c r="H25" s="164"/>
      <c r="I25" s="60"/>
      <c r="J25" s="60"/>
      <c r="K25" s="60"/>
      <c r="L25" s="164"/>
      <c r="M25" s="60"/>
      <c r="N25" s="164"/>
      <c r="O25" s="60"/>
      <c r="P25" s="164"/>
      <c r="Q25" s="60"/>
      <c r="R25" s="164"/>
      <c r="S25" s="60"/>
      <c r="T25" s="60"/>
    </row>
    <row r="26" spans="1:24" s="14" customFormat="1" ht="20.100000000000001" customHeight="1">
      <c r="A26" s="732" t="s">
        <v>9</v>
      </c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2"/>
      <c r="S26" s="732"/>
      <c r="T26" s="732"/>
      <c r="U26" s="732"/>
      <c r="V26" s="135"/>
      <c r="W26" s="135"/>
    </row>
    <row r="27" spans="1:24" s="14" customFormat="1" ht="20.100000000000001" customHeight="1">
      <c r="A27" s="15" t="s">
        <v>10</v>
      </c>
      <c r="B27" s="19" t="s">
        <v>11</v>
      </c>
      <c r="C27" s="30"/>
      <c r="D27" s="16"/>
      <c r="E27" s="16"/>
      <c r="F27" s="16"/>
      <c r="G27" s="135"/>
      <c r="H27" s="16"/>
      <c r="I27" s="135"/>
      <c r="J27" s="135"/>
      <c r="K27" s="135"/>
      <c r="L27" s="16"/>
      <c r="M27" s="135"/>
      <c r="N27" s="16"/>
      <c r="O27" s="135"/>
      <c r="P27" s="16"/>
      <c r="Q27" s="135"/>
      <c r="R27" s="16"/>
      <c r="S27" s="135"/>
      <c r="T27" s="135"/>
      <c r="U27" s="135"/>
      <c r="V27" s="135"/>
      <c r="W27" s="135"/>
    </row>
    <row r="28" spans="1:24" s="17" customFormat="1" ht="21.75">
      <c r="B28" s="17" t="s">
        <v>12</v>
      </c>
      <c r="G28" s="18"/>
      <c r="H28" s="16"/>
      <c r="I28" s="19"/>
      <c r="J28" s="19"/>
      <c r="K28" s="19"/>
      <c r="L28" s="16"/>
      <c r="M28" s="19"/>
      <c r="N28" s="16"/>
      <c r="O28" s="19"/>
      <c r="P28" s="16"/>
      <c r="Q28" s="19"/>
      <c r="R28" s="16"/>
      <c r="S28" s="19"/>
      <c r="T28" s="19"/>
    </row>
    <row r="29" spans="1:24">
      <c r="H29" s="57"/>
      <c r="I29" s="58"/>
      <c r="J29" s="58"/>
      <c r="K29" s="58"/>
      <c r="L29" s="57"/>
      <c r="M29" s="58"/>
      <c r="N29" s="57"/>
      <c r="O29" s="58"/>
      <c r="P29" s="57"/>
      <c r="Q29" s="58"/>
      <c r="R29" s="57"/>
      <c r="S29" s="58"/>
      <c r="T29" s="48"/>
    </row>
    <row r="30" spans="1:24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4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4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8:20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8:20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8:20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8:20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8:20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8:20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8:20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8:20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8:20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8:20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8:20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8:20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8:20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8:20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8:20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8:20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8:20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8:20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2" spans="8:20">
      <c r="T52" s="135"/>
    </row>
    <row r="53" spans="8:20">
      <c r="T53" s="19"/>
    </row>
  </sheetData>
  <mergeCells count="18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P5:Q5"/>
    <mergeCell ref="A26:U26"/>
    <mergeCell ref="G5:G6"/>
    <mergeCell ref="H5:I5"/>
    <mergeCell ref="J5:K5"/>
    <mergeCell ref="L5:M5"/>
    <mergeCell ref="N5:O5"/>
    <mergeCell ref="T4:T6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9BE2-4472-41B4-A299-05440BAE2C23}">
  <sheetPr>
    <tabColor rgb="FF92D050"/>
  </sheetPr>
  <dimension ref="A1:Z55"/>
  <sheetViews>
    <sheetView view="pageBreakPreview" topLeftCell="A6" zoomScaleSheetLayoutView="100" workbookViewId="0">
      <selection activeCell="A18" sqref="A18:XFD18"/>
    </sheetView>
  </sheetViews>
  <sheetFormatPr defaultColWidth="8.125" defaultRowHeight="24"/>
  <cols>
    <col min="1" max="1" width="4.625" style="2" customWidth="1"/>
    <col min="2" max="2" width="42.75" style="2" customWidth="1"/>
    <col min="3" max="4" width="7" style="2" customWidth="1"/>
    <col min="5" max="5" width="11" style="2" customWidth="1"/>
    <col min="6" max="6" width="11.875" style="2" customWidth="1"/>
    <col min="7" max="7" width="10.875" style="122" customWidth="1"/>
    <col min="8" max="8" width="6.375" style="66" customWidth="1"/>
    <col min="9" max="9" width="9" style="67" bestFit="1" customWidth="1"/>
    <col min="10" max="10" width="6.375" style="66" customWidth="1"/>
    <col min="11" max="11" width="9" style="67" bestFit="1" customWidth="1"/>
    <col min="12" max="12" width="6.375" style="67" customWidth="1"/>
    <col min="13" max="13" width="9" style="67" bestFit="1" customWidth="1"/>
    <col min="14" max="14" width="6.375" style="66" customWidth="1"/>
    <col min="15" max="15" width="9" style="67" bestFit="1" customWidth="1"/>
    <col min="16" max="16" width="6.375" style="66" customWidth="1"/>
    <col min="17" max="17" width="6.375" style="67" customWidth="1"/>
    <col min="18" max="18" width="6.375" style="66" customWidth="1"/>
    <col min="19" max="19" width="9" style="67" bestFit="1" customWidth="1"/>
    <col min="20" max="20" width="10.12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55" t="s">
        <v>14</v>
      </c>
      <c r="U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7.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F9+F18</f>
        <v>49413500</v>
      </c>
      <c r="G7" s="146">
        <f t="shared" ref="G7:S7" si="0">G9+G18</f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36" t="s">
        <v>31</v>
      </c>
      <c r="B9" s="137"/>
      <c r="C9" s="149"/>
      <c r="D9" s="149"/>
      <c r="E9" s="151"/>
      <c r="F9" s="151">
        <f>SUM(F10:F23)</f>
        <v>34039000</v>
      </c>
      <c r="G9" s="152">
        <f t="shared" ref="G9:S9" si="1">SUM(G10:G25)</f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 t="shared" si="1"/>
        <v>0</v>
      </c>
      <c r="P9" s="152">
        <f t="shared" si="1"/>
        <v>0</v>
      </c>
      <c r="Q9" s="152">
        <f t="shared" si="1"/>
        <v>0</v>
      </c>
      <c r="R9" s="152">
        <f t="shared" si="1"/>
        <v>0</v>
      </c>
      <c r="S9" s="152">
        <f t="shared" si="1"/>
        <v>0</v>
      </c>
      <c r="T9" s="138"/>
      <c r="U9" s="11"/>
    </row>
    <row r="10" spans="1:26" s="119" customFormat="1">
      <c r="A10" s="118">
        <v>1</v>
      </c>
      <c r="B10" s="129" t="s">
        <v>131</v>
      </c>
      <c r="C10" s="118">
        <v>1</v>
      </c>
      <c r="D10" s="118" t="s">
        <v>63</v>
      </c>
      <c r="E10" s="256">
        <v>2000000</v>
      </c>
      <c r="F10" s="257">
        <f>E10*C10</f>
        <v>2000000</v>
      </c>
      <c r="G10" s="258"/>
      <c r="H10" s="192"/>
      <c r="I10" s="193"/>
      <c r="J10" s="192"/>
      <c r="K10" s="190"/>
      <c r="L10" s="190"/>
      <c r="M10" s="190"/>
      <c r="N10" s="192"/>
      <c r="O10" s="190"/>
      <c r="P10" s="192"/>
      <c r="Q10" s="190"/>
      <c r="R10" s="191"/>
      <c r="S10" s="191"/>
      <c r="T10" s="430"/>
      <c r="U10" s="11"/>
      <c r="W10" s="259" t="e">
        <f>#REF!+#REF!</f>
        <v>#REF!</v>
      </c>
    </row>
    <row r="11" spans="1:26" s="119" customFormat="1" ht="48">
      <c r="A11" s="24">
        <v>2</v>
      </c>
      <c r="B11" s="112" t="s">
        <v>133</v>
      </c>
      <c r="C11" s="24">
        <v>2</v>
      </c>
      <c r="D11" s="24" t="s">
        <v>53</v>
      </c>
      <c r="E11" s="260">
        <v>270000</v>
      </c>
      <c r="F11" s="257">
        <f t="shared" ref="F11:F12" si="2">E11*C11</f>
        <v>540000</v>
      </c>
      <c r="G11" s="431"/>
      <c r="H11" s="26"/>
      <c r="I11" s="109"/>
      <c r="J11" s="26"/>
      <c r="K11" s="109"/>
      <c r="L11" s="109"/>
      <c r="M11" s="109"/>
      <c r="N11" s="26"/>
      <c r="O11" s="109"/>
      <c r="P11" s="26"/>
      <c r="Q11" s="109"/>
      <c r="R11" s="26"/>
      <c r="S11" s="26"/>
      <c r="T11" s="58"/>
      <c r="U11" s="11"/>
    </row>
    <row r="12" spans="1:26" ht="48">
      <c r="A12" s="118">
        <v>3</v>
      </c>
      <c r="B12" s="112" t="s">
        <v>132</v>
      </c>
      <c r="C12" s="24">
        <v>1</v>
      </c>
      <c r="D12" s="24" t="s">
        <v>63</v>
      </c>
      <c r="E12" s="101">
        <v>750000</v>
      </c>
      <c r="F12" s="257">
        <f t="shared" si="2"/>
        <v>750000</v>
      </c>
      <c r="G12" s="5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26"/>
      <c r="S12" s="26"/>
      <c r="T12" s="58"/>
      <c r="U12" s="11"/>
    </row>
    <row r="13" spans="1:26">
      <c r="A13" s="24">
        <v>4</v>
      </c>
      <c r="B13" s="688"/>
      <c r="C13" s="689"/>
      <c r="D13" s="689"/>
      <c r="E13" s="161"/>
      <c r="F13" s="161"/>
      <c r="G13" s="106"/>
      <c r="H13" s="692"/>
      <c r="I13" s="693"/>
      <c r="J13" s="692"/>
      <c r="K13" s="693"/>
      <c r="L13" s="55"/>
      <c r="M13" s="55"/>
      <c r="N13" s="54"/>
      <c r="O13" s="55"/>
      <c r="P13" s="54"/>
      <c r="Q13" s="55"/>
      <c r="R13" s="273"/>
      <c r="S13" s="273"/>
      <c r="T13" s="323"/>
      <c r="U13" s="11"/>
    </row>
    <row r="14" spans="1:26">
      <c r="A14" s="118">
        <v>5</v>
      </c>
      <c r="B14" s="104"/>
      <c r="C14" s="102"/>
      <c r="D14" s="102"/>
      <c r="E14" s="101"/>
      <c r="F14" s="161"/>
      <c r="G14" s="56"/>
      <c r="H14" s="683"/>
      <c r="I14" s="684"/>
      <c r="J14" s="683"/>
      <c r="K14" s="684"/>
      <c r="L14" s="683"/>
      <c r="M14" s="685"/>
      <c r="N14" s="685"/>
      <c r="O14" s="686"/>
      <c r="P14" s="57"/>
      <c r="Q14" s="58"/>
      <c r="R14" s="266"/>
      <c r="S14" s="266"/>
      <c r="T14" s="28"/>
      <c r="U14" s="11"/>
    </row>
    <row r="15" spans="1:26">
      <c r="A15" s="24">
        <v>6</v>
      </c>
      <c r="B15" s="104"/>
      <c r="C15" s="105"/>
      <c r="D15" s="105"/>
      <c r="E15" s="687"/>
      <c r="F15" s="161"/>
      <c r="G15" s="106"/>
      <c r="H15" s="683"/>
      <c r="I15" s="684"/>
      <c r="J15" s="683"/>
      <c r="K15" s="684"/>
      <c r="L15" s="683"/>
      <c r="M15" s="685"/>
      <c r="N15" s="685"/>
      <c r="O15" s="686"/>
      <c r="P15" s="57"/>
      <c r="Q15" s="48"/>
      <c r="R15" s="266"/>
      <c r="S15" s="266"/>
      <c r="T15" s="28"/>
      <c r="U15" s="11"/>
    </row>
    <row r="16" spans="1:26">
      <c r="A16" s="118">
        <v>7</v>
      </c>
      <c r="B16" s="103"/>
      <c r="C16" s="24"/>
      <c r="D16" s="24"/>
      <c r="E16" s="101"/>
      <c r="F16" s="161"/>
      <c r="G16" s="56"/>
      <c r="H16" s="57"/>
      <c r="I16" s="48"/>
      <c r="J16" s="57"/>
      <c r="K16" s="48"/>
      <c r="L16" s="683"/>
      <c r="M16" s="685"/>
      <c r="N16" s="57"/>
      <c r="O16" s="48"/>
      <c r="P16" s="57"/>
      <c r="Q16" s="48"/>
      <c r="R16" s="266"/>
      <c r="S16" s="266"/>
      <c r="T16" s="28"/>
      <c r="U16" s="11"/>
    </row>
    <row r="17" spans="1:24">
      <c r="A17" s="24">
        <v>8</v>
      </c>
      <c r="B17" s="104"/>
      <c r="C17" s="105"/>
      <c r="D17" s="105"/>
      <c r="E17" s="687"/>
      <c r="F17" s="161"/>
      <c r="G17" s="106"/>
      <c r="H17" s="683"/>
      <c r="I17" s="684"/>
      <c r="J17" s="683"/>
      <c r="K17" s="684"/>
      <c r="L17" s="683"/>
      <c r="M17" s="685"/>
      <c r="N17" s="685"/>
      <c r="O17" s="686"/>
      <c r="P17" s="57"/>
      <c r="Q17" s="48"/>
      <c r="R17" s="266"/>
      <c r="S17" s="266"/>
      <c r="T17" s="28"/>
      <c r="U17" s="11"/>
    </row>
    <row r="18" spans="1:24" s="9" customFormat="1">
      <c r="A18" s="7" t="s">
        <v>43</v>
      </c>
      <c r="B18" s="8"/>
      <c r="C18" s="86"/>
      <c r="D18" s="86"/>
      <c r="E18" s="87"/>
      <c r="F18" s="88">
        <f>SUM(F19:F23)</f>
        <v>15374500</v>
      </c>
      <c r="G18" s="88">
        <f t="shared" ref="G18:S18" si="3">SUM(G19:G23)</f>
        <v>0</v>
      </c>
      <c r="H18" s="88">
        <f t="shared" si="3"/>
        <v>0</v>
      </c>
      <c r="I18" s="88">
        <f t="shared" si="3"/>
        <v>0</v>
      </c>
      <c r="J18" s="88">
        <f t="shared" si="3"/>
        <v>0</v>
      </c>
      <c r="K18" s="88">
        <f t="shared" si="3"/>
        <v>0</v>
      </c>
      <c r="L18" s="88">
        <f t="shared" si="3"/>
        <v>0</v>
      </c>
      <c r="M18" s="88">
        <f t="shared" si="3"/>
        <v>0</v>
      </c>
      <c r="N18" s="88">
        <f t="shared" si="3"/>
        <v>0</v>
      </c>
      <c r="O18" s="88">
        <f t="shared" si="3"/>
        <v>0</v>
      </c>
      <c r="P18" s="88">
        <f t="shared" si="3"/>
        <v>0</v>
      </c>
      <c r="Q18" s="88">
        <f t="shared" si="3"/>
        <v>0</v>
      </c>
      <c r="R18" s="88">
        <f t="shared" si="3"/>
        <v>0</v>
      </c>
      <c r="S18" s="88">
        <f t="shared" si="3"/>
        <v>0</v>
      </c>
      <c r="T18" s="88">
        <f t="shared" ref="T18" si="4">SUM(T25:T30)</f>
        <v>0</v>
      </c>
      <c r="U18" s="530"/>
      <c r="X18" s="47"/>
    </row>
    <row r="19" spans="1:24">
      <c r="A19" s="118">
        <v>1</v>
      </c>
      <c r="B19" s="103" t="s">
        <v>273</v>
      </c>
      <c r="C19" s="24">
        <v>1</v>
      </c>
      <c r="D19" s="24" t="s">
        <v>53</v>
      </c>
      <c r="E19" s="101">
        <v>10374500</v>
      </c>
      <c r="F19" s="161">
        <f>E19*C19</f>
        <v>10374500</v>
      </c>
      <c r="G19" s="56"/>
      <c r="H19" s="683"/>
      <c r="I19" s="684"/>
      <c r="J19" s="683"/>
      <c r="K19" s="684"/>
      <c r="L19" s="683"/>
      <c r="M19" s="685"/>
      <c r="N19" s="685"/>
      <c r="O19" s="686"/>
      <c r="P19" s="57"/>
      <c r="Q19" s="48"/>
      <c r="R19" s="266"/>
      <c r="S19" s="266"/>
      <c r="T19" s="28"/>
      <c r="U19" s="11"/>
    </row>
    <row r="20" spans="1:24" ht="72">
      <c r="A20" s="24">
        <v>2</v>
      </c>
      <c r="B20" s="104" t="s">
        <v>274</v>
      </c>
      <c r="C20" s="105">
        <v>1</v>
      </c>
      <c r="D20" s="105" t="s">
        <v>53</v>
      </c>
      <c r="E20" s="687">
        <v>5000000</v>
      </c>
      <c r="F20" s="161">
        <f t="shared" ref="F20:F22" si="5">E20*C20</f>
        <v>5000000</v>
      </c>
      <c r="G20" s="106"/>
      <c r="H20" s="57"/>
      <c r="I20" s="48"/>
      <c r="J20" s="57"/>
      <c r="K20" s="48"/>
      <c r="L20" s="683"/>
      <c r="M20" s="685"/>
      <c r="N20" s="685"/>
      <c r="O20" s="686"/>
      <c r="P20" s="57"/>
      <c r="Q20" s="48"/>
      <c r="R20" s="266"/>
      <c r="S20" s="266"/>
      <c r="T20" s="28"/>
      <c r="U20" s="11"/>
    </row>
    <row r="21" spans="1:24">
      <c r="A21" s="118"/>
      <c r="B21" s="103"/>
      <c r="C21" s="188"/>
      <c r="D21" s="188"/>
      <c r="E21" s="687"/>
      <c r="F21" s="161">
        <f t="shared" si="5"/>
        <v>0</v>
      </c>
      <c r="G21" s="106"/>
      <c r="H21" s="683"/>
      <c r="I21" s="684"/>
      <c r="J21" s="683"/>
      <c r="K21" s="684"/>
      <c r="L21" s="683"/>
      <c r="M21" s="685"/>
      <c r="N21" s="685"/>
      <c r="O21" s="686"/>
      <c r="P21" s="57"/>
      <c r="Q21" s="48"/>
      <c r="R21" s="266"/>
      <c r="S21" s="266"/>
      <c r="T21" s="28"/>
      <c r="U21" s="11"/>
    </row>
    <row r="22" spans="1:24">
      <c r="A22" s="24"/>
      <c r="B22" s="104"/>
      <c r="C22" s="105"/>
      <c r="D22" s="105"/>
      <c r="E22" s="687"/>
      <c r="F22" s="161">
        <f t="shared" si="5"/>
        <v>0</v>
      </c>
      <c r="G22" s="106"/>
      <c r="H22" s="690"/>
      <c r="I22" s="691"/>
      <c r="J22" s="57"/>
      <c r="K22" s="48"/>
      <c r="L22" s="48"/>
      <c r="M22" s="48"/>
      <c r="N22" s="57"/>
      <c r="O22" s="48"/>
      <c r="P22" s="57"/>
      <c r="Q22" s="48"/>
      <c r="R22" s="266"/>
      <c r="S22" s="266"/>
      <c r="T22" s="28"/>
      <c r="U22" s="11"/>
    </row>
    <row r="23" spans="1:24">
      <c r="A23" s="118"/>
      <c r="B23" s="123"/>
      <c r="C23" s="24"/>
      <c r="D23" s="24"/>
      <c r="E23" s="101"/>
      <c r="F23" s="101">
        <f>C23*E23</f>
        <v>0</v>
      </c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8"/>
      <c r="U23" s="11"/>
    </row>
    <row r="24" spans="1:24">
      <c r="A24" s="24"/>
      <c r="B24" s="112"/>
      <c r="C24" s="24"/>
      <c r="D24" s="24"/>
      <c r="E24" s="101"/>
      <c r="F24" s="101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4">
      <c r="A25" s="13"/>
      <c r="B25" s="432"/>
      <c r="C25" s="277"/>
      <c r="D25" s="277"/>
      <c r="E25" s="433"/>
      <c r="F25" s="433"/>
      <c r="G25" s="434"/>
      <c r="H25" s="65"/>
      <c r="I25" s="272"/>
      <c r="J25" s="65"/>
      <c r="K25" s="272"/>
      <c r="L25" s="272"/>
      <c r="M25" s="272"/>
      <c r="N25" s="65"/>
      <c r="O25" s="272"/>
      <c r="P25" s="65"/>
      <c r="Q25" s="272"/>
      <c r="R25" s="65"/>
      <c r="S25" s="272"/>
      <c r="T25" s="52"/>
      <c r="U25" s="11"/>
    </row>
    <row r="26" spans="1:24"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135"/>
    </row>
    <row r="27" spans="1:24" s="14" customFormat="1" ht="20.100000000000001" customHeight="1">
      <c r="A27" s="732" t="s">
        <v>9</v>
      </c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135"/>
      <c r="W27" s="135"/>
    </row>
    <row r="28" spans="1:24" s="14" customFormat="1" ht="20.100000000000001" customHeight="1">
      <c r="A28" s="15" t="s">
        <v>10</v>
      </c>
      <c r="B28" s="744" t="s">
        <v>11</v>
      </c>
      <c r="C28" s="744"/>
      <c r="D28" s="744"/>
      <c r="E28" s="16"/>
      <c r="F28" s="16"/>
      <c r="G28" s="135"/>
      <c r="H28" s="16"/>
      <c r="I28" s="135"/>
      <c r="J28" s="16"/>
      <c r="K28" s="135"/>
      <c r="L28" s="135"/>
      <c r="M28" s="135"/>
      <c r="N28" s="16"/>
      <c r="O28" s="135"/>
      <c r="P28" s="16"/>
      <c r="Q28" s="135"/>
      <c r="R28" s="16"/>
      <c r="S28" s="135"/>
      <c r="T28" s="135"/>
      <c r="U28" s="135"/>
      <c r="V28" s="135"/>
      <c r="W28" s="135"/>
    </row>
    <row r="29" spans="1:24" s="17" customFormat="1" ht="21.75">
      <c r="B29" s="17" t="s">
        <v>12</v>
      </c>
      <c r="G29" s="18"/>
      <c r="H29" s="16"/>
      <c r="I29" s="19"/>
      <c r="J29" s="16"/>
      <c r="K29" s="19"/>
      <c r="L29" s="19"/>
      <c r="M29" s="19"/>
      <c r="N29" s="16"/>
      <c r="O29" s="19"/>
      <c r="P29" s="16"/>
      <c r="Q29" s="19"/>
      <c r="R29" s="16"/>
      <c r="S29" s="19"/>
      <c r="T29" s="19"/>
    </row>
    <row r="30" spans="1:24">
      <c r="H30" s="54"/>
      <c r="I30" s="55"/>
      <c r="J30" s="54"/>
      <c r="K30" s="55"/>
      <c r="L30" s="55"/>
      <c r="M30" s="55"/>
      <c r="N30" s="54"/>
      <c r="O30" s="55"/>
      <c r="P30" s="54"/>
      <c r="Q30" s="55"/>
      <c r="R30" s="54"/>
      <c r="S30" s="55"/>
      <c r="T30" s="19"/>
    </row>
    <row r="31" spans="1:24">
      <c r="H31" s="57"/>
      <c r="I31" s="58"/>
      <c r="J31" s="57"/>
      <c r="K31" s="58"/>
      <c r="L31" s="58"/>
      <c r="M31" s="58"/>
      <c r="N31" s="57"/>
      <c r="O31" s="58"/>
      <c r="P31" s="57"/>
      <c r="Q31" s="58"/>
      <c r="R31" s="57"/>
      <c r="S31" s="58"/>
      <c r="T31" s="48"/>
    </row>
    <row r="32" spans="1:24">
      <c r="H32" s="57"/>
      <c r="I32" s="58"/>
      <c r="J32" s="57"/>
      <c r="K32" s="58"/>
      <c r="L32" s="58"/>
      <c r="M32" s="58"/>
      <c r="N32" s="57"/>
      <c r="O32" s="58"/>
      <c r="P32" s="57"/>
      <c r="Q32" s="58"/>
      <c r="R32" s="57"/>
      <c r="S32" s="58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26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142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8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5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9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62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135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19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48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48"/>
    </row>
    <row r="46" spans="8:20">
      <c r="T46" s="48"/>
    </row>
    <row r="47" spans="8:20">
      <c r="T47" s="48"/>
    </row>
    <row r="48" spans="8:20">
      <c r="T48" s="48"/>
    </row>
    <row r="49" spans="20:20">
      <c r="T49" s="48"/>
    </row>
    <row r="50" spans="20:20">
      <c r="T50" s="48"/>
    </row>
    <row r="51" spans="20:20">
      <c r="T51" s="49"/>
    </row>
    <row r="54" spans="20:20">
      <c r="T54" s="135"/>
    </row>
    <row r="55" spans="20:20">
      <c r="T55" s="19"/>
    </row>
  </sheetData>
  <mergeCells count="19">
    <mergeCell ref="A27:U27"/>
    <mergeCell ref="B28:D28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2" orientation="landscape" r:id="rId1"/>
  <headerFooter alignWithMargins="0">
    <oddFooter>&amp;C&amp;P/&amp;N&amp;R&amp;A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58"/>
  <sheetViews>
    <sheetView view="pageBreakPreview" topLeftCell="A10" zoomScale="90" zoomScaleNormal="100" zoomScaleSheetLayoutView="90" workbookViewId="0">
      <selection activeCell="G27" sqref="G27"/>
    </sheetView>
  </sheetViews>
  <sheetFormatPr defaultColWidth="8.125" defaultRowHeight="24"/>
  <cols>
    <col min="1" max="1" width="4.625" style="2" customWidth="1"/>
    <col min="2" max="2" width="44.75" style="2" customWidth="1"/>
    <col min="3" max="3" width="6" style="2" customWidth="1"/>
    <col min="4" max="4" width="7" style="2" customWidth="1"/>
    <col min="5" max="5" width="9.75" style="2" customWidth="1"/>
    <col min="6" max="6" width="11.625" style="2" customWidth="1"/>
    <col min="7" max="7" width="10" style="122" customWidth="1"/>
    <col min="8" max="8" width="5.875" style="66" customWidth="1"/>
    <col min="9" max="9" width="10.75" style="67" customWidth="1"/>
    <col min="10" max="10" width="5.625" style="67" customWidth="1"/>
    <col min="11" max="11" width="9.75" style="67" customWidth="1"/>
    <col min="12" max="12" width="5.5" style="66" customWidth="1"/>
    <col min="13" max="13" width="10.5" style="67" customWidth="1"/>
    <col min="14" max="14" width="5.625" style="66" customWidth="1"/>
    <col min="15" max="15" width="10.875" style="67" customWidth="1"/>
    <col min="16" max="16" width="5.5" style="66" customWidth="1"/>
    <col min="17" max="17" width="10" style="67" customWidth="1"/>
    <col min="18" max="18" width="6.375" style="66" customWidth="1"/>
    <col min="19" max="19" width="11.5" style="67" customWidth="1"/>
    <col min="20" max="20" width="8.75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4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8.2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182"/>
      <c r="C7" s="144"/>
      <c r="D7" s="144"/>
      <c r="E7" s="145"/>
      <c r="F7" s="146">
        <f>F8+F26</f>
        <v>11620800</v>
      </c>
      <c r="G7" s="146">
        <f>G8+G26</f>
        <v>1696000</v>
      </c>
      <c r="H7" s="42">
        <f t="shared" ref="H7:O7" si="0">H9+H26</f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1"/>
      <c r="Q7" s="42">
        <f>Q9+Q26</f>
        <v>0</v>
      </c>
      <c r="R7" s="42">
        <f>R9+R26</f>
        <v>0</v>
      </c>
      <c r="S7" s="42">
        <f>S9+S26</f>
        <v>0</v>
      </c>
      <c r="T7" s="41"/>
      <c r="U7" s="43">
        <f>U9+U26</f>
        <v>0</v>
      </c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>
        <f>F9</f>
        <v>3097300</v>
      </c>
      <c r="G8" s="88">
        <f t="shared" ref="G8" si="1">G9</f>
        <v>0</v>
      </c>
      <c r="H8" s="346">
        <f t="shared" ref="H8:S8" si="2">H9</f>
        <v>0</v>
      </c>
      <c r="I8" s="346">
        <f t="shared" si="2"/>
        <v>0</v>
      </c>
      <c r="J8" s="346">
        <f t="shared" si="2"/>
        <v>0</v>
      </c>
      <c r="K8" s="346">
        <f t="shared" si="2"/>
        <v>0</v>
      </c>
      <c r="L8" s="346">
        <f t="shared" si="2"/>
        <v>0</v>
      </c>
      <c r="M8" s="346">
        <f t="shared" si="2"/>
        <v>0</v>
      </c>
      <c r="N8" s="346">
        <f t="shared" si="2"/>
        <v>0</v>
      </c>
      <c r="O8" s="346">
        <f>O9</f>
        <v>0</v>
      </c>
      <c r="P8" s="45"/>
      <c r="Q8" s="346">
        <f>Q9</f>
        <v>0</v>
      </c>
      <c r="R8" s="346">
        <f t="shared" si="2"/>
        <v>0</v>
      </c>
      <c r="S8" s="346">
        <f t="shared" si="2"/>
        <v>0</v>
      </c>
      <c r="T8" s="45"/>
      <c r="X8" s="47"/>
    </row>
    <row r="9" spans="1:26" s="1" customFormat="1">
      <c r="A9" s="136" t="s">
        <v>25</v>
      </c>
      <c r="B9" s="176"/>
      <c r="C9" s="149"/>
      <c r="D9" s="149"/>
      <c r="E9" s="151"/>
      <c r="F9" s="151">
        <f>SUM(F10:F10)</f>
        <v>3097300</v>
      </c>
      <c r="G9" s="152">
        <f>SUM(G10:G10)</f>
        <v>0</v>
      </c>
      <c r="H9" s="97">
        <f t="shared" ref="H9:O9" si="3">SUM(H10:H22)</f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97">
        <f t="shared" si="3"/>
        <v>0</v>
      </c>
      <c r="N9" s="97">
        <f t="shared" si="3"/>
        <v>0</v>
      </c>
      <c r="O9" s="97">
        <f t="shared" si="3"/>
        <v>0</v>
      </c>
      <c r="P9" s="96"/>
      <c r="Q9" s="97">
        <f>SUM(Q10:Q22)</f>
        <v>0</v>
      </c>
      <c r="R9" s="97">
        <f>SUM(R10:R22)</f>
        <v>0</v>
      </c>
      <c r="S9" s="97">
        <f>I9+K9+M9+O9+Q9</f>
        <v>0</v>
      </c>
      <c r="T9" s="96"/>
      <c r="U9" s="217">
        <f>SUM(S11:S22)</f>
        <v>0</v>
      </c>
    </row>
    <row r="10" spans="1:26" s="187" customFormat="1">
      <c r="A10" s="183">
        <v>1</v>
      </c>
      <c r="B10" s="184" t="s">
        <v>134</v>
      </c>
      <c r="C10" s="183">
        <v>1</v>
      </c>
      <c r="D10" s="183" t="s">
        <v>53</v>
      </c>
      <c r="E10" s="185">
        <v>3097300</v>
      </c>
      <c r="F10" s="185">
        <f>E10*C10</f>
        <v>3097300</v>
      </c>
      <c r="G10" s="435"/>
      <c r="H10" s="436"/>
      <c r="I10" s="269"/>
      <c r="J10" s="269"/>
      <c r="K10" s="269"/>
      <c r="L10" s="436"/>
      <c r="M10" s="269"/>
      <c r="N10" s="436"/>
      <c r="O10" s="269"/>
      <c r="P10" s="436"/>
      <c r="Q10" s="269"/>
      <c r="R10" s="436"/>
      <c r="S10" s="436"/>
      <c r="T10" s="437"/>
      <c r="U10" s="186"/>
    </row>
    <row r="11" spans="1:26" s="12" customFormat="1">
      <c r="A11" s="118">
        <v>2</v>
      </c>
      <c r="B11" s="165" t="s">
        <v>135</v>
      </c>
      <c r="C11" s="372">
        <v>10</v>
      </c>
      <c r="D11" s="443" t="s">
        <v>63</v>
      </c>
      <c r="E11" s="373">
        <v>20000</v>
      </c>
      <c r="F11" s="185">
        <f t="shared" ref="F11:F16" si="4">E11*C11</f>
        <v>200000</v>
      </c>
      <c r="G11" s="374"/>
      <c r="H11" s="369"/>
      <c r="I11" s="440"/>
      <c r="J11" s="441"/>
      <c r="K11" s="441"/>
      <c r="L11" s="354"/>
      <c r="M11" s="441"/>
      <c r="N11" s="354"/>
      <c r="O11" s="441"/>
      <c r="P11" s="354"/>
      <c r="Q11" s="444"/>
      <c r="R11" s="369"/>
      <c r="S11" s="442"/>
      <c r="T11" s="369"/>
      <c r="U11" s="11"/>
    </row>
    <row r="12" spans="1:26" s="12" customFormat="1">
      <c r="A12" s="183">
        <v>3</v>
      </c>
      <c r="B12" s="705" t="s">
        <v>136</v>
      </c>
      <c r="C12" s="372">
        <v>20</v>
      </c>
      <c r="D12" s="443" t="s">
        <v>63</v>
      </c>
      <c r="E12" s="373">
        <v>90950</v>
      </c>
      <c r="F12" s="185">
        <f t="shared" si="4"/>
        <v>1819000</v>
      </c>
      <c r="G12" s="374"/>
      <c r="H12" s="354"/>
      <c r="I12" s="441"/>
      <c r="J12" s="369"/>
      <c r="K12" s="440"/>
      <c r="L12" s="354"/>
      <c r="M12" s="441"/>
      <c r="N12" s="354"/>
      <c r="O12" s="441"/>
      <c r="P12" s="354"/>
      <c r="Q12" s="445"/>
      <c r="R12" s="369"/>
      <c r="S12" s="442"/>
      <c r="T12" s="369"/>
      <c r="U12" s="11"/>
    </row>
    <row r="13" spans="1:26" s="12" customFormat="1">
      <c r="A13" s="118">
        <v>4</v>
      </c>
      <c r="B13" s="705" t="s">
        <v>137</v>
      </c>
      <c r="C13" s="372">
        <v>10</v>
      </c>
      <c r="D13" s="443" t="s">
        <v>53</v>
      </c>
      <c r="E13" s="373">
        <v>22200</v>
      </c>
      <c r="F13" s="185">
        <f t="shared" si="4"/>
        <v>222000</v>
      </c>
      <c r="G13" s="374"/>
      <c r="H13" s="354"/>
      <c r="I13" s="441"/>
      <c r="J13" s="441"/>
      <c r="K13" s="441"/>
      <c r="L13" s="369"/>
      <c r="M13" s="444"/>
      <c r="N13" s="354"/>
      <c r="O13" s="441"/>
      <c r="P13" s="354"/>
      <c r="Q13" s="445"/>
      <c r="R13" s="369"/>
      <c r="S13" s="442"/>
      <c r="T13" s="369"/>
      <c r="U13" s="11"/>
    </row>
    <row r="14" spans="1:26" s="12" customFormat="1">
      <c r="A14" s="183">
        <v>5</v>
      </c>
      <c r="B14" s="165" t="s">
        <v>138</v>
      </c>
      <c r="C14" s="372">
        <v>100</v>
      </c>
      <c r="D14" s="443" t="s">
        <v>63</v>
      </c>
      <c r="E14" s="373">
        <v>30000</v>
      </c>
      <c r="F14" s="185">
        <f t="shared" si="4"/>
        <v>3000000</v>
      </c>
      <c r="G14" s="374"/>
      <c r="H14" s="369"/>
      <c r="I14" s="446"/>
      <c r="J14" s="441"/>
      <c r="K14" s="441"/>
      <c r="L14" s="369"/>
      <c r="M14" s="444"/>
      <c r="N14" s="354"/>
      <c r="O14" s="441"/>
      <c r="P14" s="354"/>
      <c r="Q14" s="445"/>
      <c r="R14" s="369"/>
      <c r="S14" s="446"/>
      <c r="T14" s="369"/>
      <c r="U14" s="11"/>
    </row>
    <row r="15" spans="1:26" s="12" customFormat="1">
      <c r="A15" s="118">
        <v>6</v>
      </c>
      <c r="B15" s="165"/>
      <c r="C15" s="372"/>
      <c r="D15" s="443"/>
      <c r="E15" s="373"/>
      <c r="F15" s="185">
        <f t="shared" si="4"/>
        <v>0</v>
      </c>
      <c r="G15" s="374"/>
      <c r="H15" s="369"/>
      <c r="I15" s="440"/>
      <c r="J15" s="441"/>
      <c r="K15" s="441"/>
      <c r="L15" s="369"/>
      <c r="M15" s="444"/>
      <c r="N15" s="354"/>
      <c r="O15" s="441"/>
      <c r="P15" s="354"/>
      <c r="Q15" s="445"/>
      <c r="R15" s="369"/>
      <c r="S15" s="442"/>
      <c r="T15" s="369"/>
      <c r="U15" s="11"/>
    </row>
    <row r="16" spans="1:26" s="12" customFormat="1">
      <c r="A16" s="183">
        <v>7</v>
      </c>
      <c r="B16" s="165"/>
      <c r="C16" s="372"/>
      <c r="D16" s="443"/>
      <c r="E16" s="373"/>
      <c r="F16" s="185">
        <f t="shared" si="4"/>
        <v>0</v>
      </c>
      <c r="G16" s="374"/>
      <c r="H16" s="369"/>
      <c r="I16" s="446"/>
      <c r="J16" s="441"/>
      <c r="K16" s="441"/>
      <c r="L16" s="369"/>
      <c r="M16" s="444"/>
      <c r="N16" s="354"/>
      <c r="O16" s="441"/>
      <c r="P16" s="354"/>
      <c r="Q16" s="445"/>
      <c r="R16" s="369"/>
      <c r="S16" s="446"/>
      <c r="T16" s="369"/>
      <c r="U16" s="11"/>
    </row>
    <row r="17" spans="1:23" s="12" customFormat="1">
      <c r="A17" s="118">
        <v>8</v>
      </c>
      <c r="B17" s="165"/>
      <c r="C17" s="372"/>
      <c r="D17" s="443"/>
      <c r="E17" s="373"/>
      <c r="F17" s="373"/>
      <c r="G17" s="374"/>
      <c r="H17" s="369"/>
      <c r="I17" s="446"/>
      <c r="J17" s="441"/>
      <c r="K17" s="441"/>
      <c r="L17" s="369"/>
      <c r="M17" s="444"/>
      <c r="N17" s="354"/>
      <c r="O17" s="441"/>
      <c r="P17" s="354"/>
      <c r="Q17" s="445"/>
      <c r="R17" s="369"/>
      <c r="S17" s="446"/>
      <c r="T17" s="369"/>
      <c r="U17" s="11"/>
    </row>
    <row r="18" spans="1:23" s="12" customFormat="1">
      <c r="A18" s="118"/>
      <c r="B18" s="165"/>
      <c r="C18" s="372"/>
      <c r="D18" s="443"/>
      <c r="E18" s="373"/>
      <c r="F18" s="373"/>
      <c r="G18" s="374"/>
      <c r="H18" s="369"/>
      <c r="I18" s="446"/>
      <c r="J18" s="369"/>
      <c r="K18" s="440"/>
      <c r="L18" s="369"/>
      <c r="M18" s="444"/>
      <c r="N18" s="354"/>
      <c r="O18" s="441"/>
      <c r="P18" s="354"/>
      <c r="Q18" s="445"/>
      <c r="R18" s="369"/>
      <c r="S18" s="442"/>
      <c r="T18" s="369"/>
      <c r="U18" s="11"/>
    </row>
    <row r="19" spans="1:23" s="12" customFormat="1">
      <c r="A19" s="118"/>
      <c r="B19" s="165"/>
      <c r="C19" s="372"/>
      <c r="D19" s="443"/>
      <c r="E19" s="373"/>
      <c r="F19" s="373"/>
      <c r="G19" s="374"/>
      <c r="H19" s="369"/>
      <c r="I19" s="446"/>
      <c r="J19" s="369"/>
      <c r="K19" s="467"/>
      <c r="L19" s="369"/>
      <c r="M19" s="444"/>
      <c r="N19" s="354"/>
      <c r="O19" s="441"/>
      <c r="P19" s="354"/>
      <c r="Q19" s="445"/>
      <c r="R19" s="369"/>
      <c r="S19" s="446"/>
      <c r="T19" s="369"/>
      <c r="U19" s="11"/>
    </row>
    <row r="20" spans="1:23" s="12" customFormat="1">
      <c r="A20" s="118"/>
      <c r="B20" s="165"/>
      <c r="C20" s="372"/>
      <c r="D20" s="443"/>
      <c r="E20" s="373"/>
      <c r="F20" s="373"/>
      <c r="G20" s="374"/>
      <c r="H20" s="369"/>
      <c r="I20" s="446"/>
      <c r="J20" s="369"/>
      <c r="K20" s="468"/>
      <c r="L20" s="369"/>
      <c r="M20" s="444"/>
      <c r="N20" s="354"/>
      <c r="O20" s="441"/>
      <c r="P20" s="354"/>
      <c r="Q20" s="445"/>
      <c r="R20" s="369"/>
      <c r="S20" s="442"/>
      <c r="T20" s="369"/>
      <c r="U20" s="11"/>
    </row>
    <row r="21" spans="1:23" s="12" customFormat="1">
      <c r="A21" s="13"/>
      <c r="B21" s="167"/>
      <c r="C21" s="377"/>
      <c r="D21" s="447"/>
      <c r="E21" s="378"/>
      <c r="F21" s="378"/>
      <c r="G21" s="379"/>
      <c r="H21" s="381"/>
      <c r="I21" s="449"/>
      <c r="J21" s="381"/>
      <c r="K21" s="469"/>
      <c r="L21" s="381"/>
      <c r="M21" s="450"/>
      <c r="N21" s="356"/>
      <c r="O21" s="451"/>
      <c r="P21" s="356"/>
      <c r="Q21" s="448"/>
      <c r="R21" s="381"/>
      <c r="S21" s="449"/>
      <c r="T21" s="381"/>
      <c r="U21" s="11"/>
    </row>
    <row r="22" spans="1:23" s="12" customFormat="1">
      <c r="A22" s="168"/>
      <c r="B22" s="169"/>
      <c r="C22" s="452"/>
      <c r="D22" s="453"/>
      <c r="E22" s="454"/>
      <c r="F22" s="454"/>
      <c r="G22" s="455"/>
      <c r="H22" s="458"/>
      <c r="I22" s="459"/>
      <c r="J22" s="458"/>
      <c r="K22" s="371"/>
      <c r="L22" s="458"/>
      <c r="M22" s="460"/>
      <c r="N22" s="456"/>
      <c r="O22" s="461"/>
      <c r="P22" s="456"/>
      <c r="Q22" s="457"/>
      <c r="R22" s="458"/>
      <c r="S22" s="462"/>
      <c r="T22" s="458"/>
      <c r="U22" s="11"/>
    </row>
    <row r="23" spans="1:23" s="12" customFormat="1">
      <c r="A23" s="118"/>
      <c r="B23" s="165"/>
      <c r="C23" s="372"/>
      <c r="D23" s="443"/>
      <c r="E23" s="373"/>
      <c r="F23" s="373"/>
      <c r="G23" s="374"/>
      <c r="H23" s="369"/>
      <c r="I23" s="446"/>
      <c r="J23" s="369"/>
      <c r="K23" s="440"/>
      <c r="L23" s="369"/>
      <c r="M23" s="444"/>
      <c r="N23" s="369"/>
      <c r="O23" s="508"/>
      <c r="P23" s="354"/>
      <c r="Q23" s="445"/>
      <c r="R23" s="369"/>
      <c r="S23" s="446"/>
      <c r="T23" s="369"/>
      <c r="U23" s="11"/>
    </row>
    <row r="24" spans="1:23" s="12" customFormat="1">
      <c r="A24" s="118"/>
      <c r="B24" s="165"/>
      <c r="C24" s="372"/>
      <c r="D24" s="443"/>
      <c r="E24" s="373"/>
      <c r="F24" s="373"/>
      <c r="G24" s="374"/>
      <c r="H24" s="369"/>
      <c r="I24" s="446"/>
      <c r="J24" s="369"/>
      <c r="K24" s="440"/>
      <c r="L24" s="369"/>
      <c r="M24" s="444"/>
      <c r="N24" s="369"/>
      <c r="O24" s="508"/>
      <c r="P24" s="354"/>
      <c r="Q24" s="445"/>
      <c r="R24" s="369"/>
      <c r="S24" s="446"/>
      <c r="T24" s="369"/>
      <c r="U24" s="11"/>
    </row>
    <row r="25" spans="1:23" s="12" customFormat="1">
      <c r="A25" s="118"/>
      <c r="B25" s="165"/>
      <c r="C25" s="372"/>
      <c r="D25" s="443"/>
      <c r="E25" s="373"/>
      <c r="F25" s="373"/>
      <c r="G25" s="374"/>
      <c r="H25" s="369"/>
      <c r="I25" s="446"/>
      <c r="J25" s="369"/>
      <c r="K25" s="440"/>
      <c r="L25" s="369"/>
      <c r="M25" s="444"/>
      <c r="N25" s="369"/>
      <c r="O25" s="463"/>
      <c r="P25" s="354"/>
      <c r="Q25" s="445"/>
      <c r="R25" s="369"/>
      <c r="S25" s="446"/>
      <c r="T25" s="369"/>
      <c r="U25" s="11"/>
    </row>
    <row r="26" spans="1:23" s="175" customFormat="1" ht="27" customHeight="1">
      <c r="A26" s="170" t="s">
        <v>26</v>
      </c>
      <c r="B26" s="171"/>
      <c r="C26" s="172"/>
      <c r="D26" s="172"/>
      <c r="E26" s="173"/>
      <c r="F26" s="177">
        <f>SUM(F27:F28)</f>
        <v>8523500</v>
      </c>
      <c r="G26" s="177">
        <f>SUM(G27:G28)</f>
        <v>1696000</v>
      </c>
      <c r="H26" s="179">
        <f t="shared" ref="H26:O26" si="5">SUM(H27:H27)</f>
        <v>0</v>
      </c>
      <c r="I26" s="179">
        <f t="shared" si="5"/>
        <v>0</v>
      </c>
      <c r="J26" s="179">
        <f t="shared" si="5"/>
        <v>0</v>
      </c>
      <c r="K26" s="179">
        <f t="shared" si="5"/>
        <v>0</v>
      </c>
      <c r="L26" s="179">
        <f t="shared" si="5"/>
        <v>0</v>
      </c>
      <c r="M26" s="179">
        <f t="shared" si="5"/>
        <v>0</v>
      </c>
      <c r="N26" s="179">
        <f t="shared" si="5"/>
        <v>0</v>
      </c>
      <c r="O26" s="181">
        <f t="shared" si="5"/>
        <v>0</v>
      </c>
      <c r="P26" s="178"/>
      <c r="Q26" s="179">
        <f>SUM(Q27:Q27)</f>
        <v>0</v>
      </c>
      <c r="R26" s="181">
        <f>SUM(R27:R27)</f>
        <v>0</v>
      </c>
      <c r="S26" s="181">
        <f>SUM(S27:S27)</f>
        <v>0</v>
      </c>
      <c r="T26" s="180"/>
      <c r="U26" s="217">
        <f>SUM(S27:S27)</f>
        <v>0</v>
      </c>
      <c r="V26" s="174"/>
    </row>
    <row r="27" spans="1:23" s="187" customFormat="1">
      <c r="A27" s="116">
        <v>1</v>
      </c>
      <c r="B27" s="129" t="s">
        <v>107</v>
      </c>
      <c r="C27" s="372">
        <v>1</v>
      </c>
      <c r="D27" s="372" t="s">
        <v>53</v>
      </c>
      <c r="E27" s="373">
        <v>1696000</v>
      </c>
      <c r="F27" s="373">
        <f>E27*C27</f>
        <v>1696000</v>
      </c>
      <c r="G27" s="374">
        <f>F27</f>
        <v>1696000</v>
      </c>
      <c r="H27" s="354"/>
      <c r="I27" s="441"/>
      <c r="J27" s="441"/>
      <c r="K27" s="441"/>
      <c r="L27" s="354"/>
      <c r="M27" s="441"/>
      <c r="N27" s="369"/>
      <c r="O27" s="440"/>
      <c r="P27" s="354"/>
      <c r="Q27" s="441"/>
      <c r="R27" s="369"/>
      <c r="S27" s="442"/>
      <c r="T27" s="465"/>
      <c r="U27" s="186"/>
    </row>
    <row r="28" spans="1:23" s="12" customFormat="1">
      <c r="A28" s="118">
        <v>2</v>
      </c>
      <c r="B28" s="505" t="s">
        <v>250</v>
      </c>
      <c r="C28" s="505">
        <v>1</v>
      </c>
      <c r="D28" s="505" t="s">
        <v>53</v>
      </c>
      <c r="E28" s="716">
        <v>6827500</v>
      </c>
      <c r="F28" s="373">
        <f t="shared" ref="F28:F30" si="6">E28*C28</f>
        <v>6827500</v>
      </c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11"/>
    </row>
    <row r="29" spans="1:23" s="187" customFormat="1">
      <c r="A29" s="116">
        <v>3</v>
      </c>
      <c r="B29" s="112"/>
      <c r="C29" s="357"/>
      <c r="D29" s="357"/>
      <c r="E29" s="358"/>
      <c r="F29" s="373">
        <f t="shared" si="6"/>
        <v>0</v>
      </c>
      <c r="G29" s="360"/>
      <c r="H29" s="350"/>
      <c r="I29" s="351"/>
      <c r="J29" s="351"/>
      <c r="K29" s="351"/>
      <c r="L29" s="350"/>
      <c r="M29" s="351"/>
      <c r="N29" s="370"/>
      <c r="O29" s="468"/>
      <c r="P29" s="350"/>
      <c r="Q29" s="351"/>
      <c r="R29" s="370"/>
      <c r="S29" s="506"/>
      <c r="T29" s="507"/>
      <c r="U29" s="186"/>
    </row>
    <row r="30" spans="1:23" s="12" customFormat="1">
      <c r="A30" s="13">
        <v>4</v>
      </c>
      <c r="B30" s="466"/>
      <c r="C30" s="466"/>
      <c r="D30" s="466"/>
      <c r="E30" s="466"/>
      <c r="F30" s="378">
        <f t="shared" si="6"/>
        <v>0</v>
      </c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11"/>
    </row>
    <row r="32" spans="1:23" s="14" customFormat="1" ht="20.100000000000001" customHeight="1">
      <c r="A32" s="732" t="s">
        <v>9</v>
      </c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135"/>
      <c r="W32" s="135"/>
    </row>
    <row r="33" spans="1:23" s="14" customFormat="1" ht="20.100000000000001" customHeight="1">
      <c r="A33" s="15" t="s">
        <v>10</v>
      </c>
      <c r="B33" s="744" t="s">
        <v>11</v>
      </c>
      <c r="C33" s="744"/>
      <c r="D33" s="744"/>
      <c r="E33" s="16"/>
      <c r="F33" s="16"/>
      <c r="G33" s="135"/>
      <c r="H33" s="16"/>
      <c r="I33" s="135"/>
      <c r="J33" s="135"/>
      <c r="K33" s="135"/>
      <c r="L33" s="16"/>
      <c r="M33" s="135"/>
      <c r="N33" s="16"/>
      <c r="O33" s="135"/>
      <c r="P33" s="16"/>
      <c r="Q33" s="135"/>
      <c r="R33" s="16"/>
      <c r="S33" s="135"/>
      <c r="T33" s="135"/>
      <c r="U33" s="135"/>
      <c r="V33" s="135"/>
      <c r="W33" s="135"/>
    </row>
    <row r="34" spans="1:23" s="17" customFormat="1" ht="21.75">
      <c r="B34" s="17" t="s">
        <v>12</v>
      </c>
      <c r="G34" s="18"/>
      <c r="H34" s="16"/>
      <c r="I34" s="19"/>
      <c r="J34" s="19"/>
      <c r="K34" s="19"/>
      <c r="L34" s="16"/>
      <c r="M34" s="19"/>
      <c r="N34" s="16"/>
      <c r="O34" s="19"/>
      <c r="P34" s="16"/>
      <c r="Q34" s="19"/>
      <c r="R34" s="16"/>
      <c r="S34" s="19"/>
      <c r="T34" s="19"/>
    </row>
    <row r="35" spans="1:23">
      <c r="T35" s="50"/>
    </row>
    <row r="36" spans="1:23">
      <c r="T36" s="50"/>
    </row>
    <row r="37" spans="1:23">
      <c r="T37" s="50"/>
    </row>
    <row r="38" spans="1:23">
      <c r="T38" s="50"/>
    </row>
    <row r="39" spans="1:23">
      <c r="T39" s="53"/>
    </row>
    <row r="40" spans="1:23">
      <c r="T40" s="53"/>
    </row>
    <row r="44" spans="1:23">
      <c r="T44" s="135"/>
    </row>
    <row r="45" spans="1:23">
      <c r="T45" s="19"/>
    </row>
    <row r="57" spans="20:20">
      <c r="T57" s="135"/>
    </row>
    <row r="58" spans="20:20">
      <c r="T58" s="19"/>
    </row>
  </sheetData>
  <mergeCells count="19">
    <mergeCell ref="A32:U32"/>
    <mergeCell ref="B33:D33"/>
    <mergeCell ref="G5:G6"/>
    <mergeCell ref="H5:I5"/>
    <mergeCell ref="J5:K5"/>
    <mergeCell ref="L5:M5"/>
    <mergeCell ref="N5:O5"/>
    <mergeCell ref="T4:T6"/>
    <mergeCell ref="P5:Q5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9" orientation="landscape" r:id="rId1"/>
  <headerFooter alignWithMargins="0">
    <oddFooter>&amp;C&amp;P/&amp;N&amp;R&amp;A</oddFooter>
  </headerFooter>
  <rowBreaks count="1" manualBreakCount="1">
    <brk id="2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A128"/>
  <sheetViews>
    <sheetView view="pageBreakPreview" zoomScale="80" zoomScaleSheetLayoutView="80" workbookViewId="0">
      <selection activeCell="F7" sqref="F7:S7"/>
    </sheetView>
  </sheetViews>
  <sheetFormatPr defaultColWidth="8.125" defaultRowHeight="24"/>
  <cols>
    <col min="1" max="1" width="4.625" style="2" customWidth="1"/>
    <col min="2" max="2" width="56.25" style="2" customWidth="1"/>
    <col min="3" max="3" width="5.75" style="2" customWidth="1"/>
    <col min="4" max="4" width="7" style="2" customWidth="1"/>
    <col min="5" max="5" width="10.25" style="2" customWidth="1"/>
    <col min="6" max="6" width="11.25" style="2" customWidth="1"/>
    <col min="7" max="7" width="11.5" style="122" customWidth="1"/>
    <col min="8" max="8" width="8" style="66" customWidth="1"/>
    <col min="9" max="9" width="12.125" style="67" customWidth="1"/>
    <col min="10" max="10" width="8.5" style="67" customWidth="1"/>
    <col min="11" max="11" width="12.125" style="67" customWidth="1"/>
    <col min="12" max="12" width="8" style="66" customWidth="1"/>
    <col min="13" max="13" width="12.125" style="67" customWidth="1"/>
    <col min="14" max="14" width="7.5" style="66" customWidth="1"/>
    <col min="15" max="15" width="12.125" style="67" customWidth="1"/>
    <col min="16" max="16" width="8" style="66" customWidth="1"/>
    <col min="17" max="17" width="12.125" style="67" customWidth="1"/>
    <col min="18" max="18" width="7.75" style="66" customWidth="1"/>
    <col min="19" max="19" width="12.125" style="67" customWidth="1"/>
    <col min="20" max="20" width="9" style="67" customWidth="1"/>
    <col min="21" max="21" width="16.5" style="67" customWidth="1"/>
    <col min="22" max="22" width="17.625" style="2" customWidth="1"/>
    <col min="23" max="23" width="10.375" style="2" bestFit="1" customWidth="1"/>
    <col min="24" max="24" width="8.75" style="2" bestFit="1" customWidth="1"/>
    <col min="25" max="25" width="12.5" style="2" customWidth="1"/>
    <col min="26" max="26" width="19.5" style="2" customWidth="1"/>
    <col min="27" max="27" width="13.625" style="2" customWidth="1"/>
    <col min="28" max="16384" width="8.125" style="2"/>
  </cols>
  <sheetData>
    <row r="1" spans="1:27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1"/>
      <c r="V1" s="73"/>
      <c r="W1" s="73"/>
      <c r="X1" s="73"/>
    </row>
    <row r="2" spans="1:27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7" s="4" customFormat="1" ht="14.25" customHeigh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  <c r="U3" s="5"/>
    </row>
    <row r="4" spans="1:27" s="6" customFormat="1" ht="24" customHeight="1">
      <c r="A4" s="739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  <c r="U4" s="745"/>
    </row>
    <row r="5" spans="1:27" s="6" customFormat="1" ht="24" customHeight="1">
      <c r="A5" s="746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  <c r="U5" s="745"/>
    </row>
    <row r="6" spans="1:27" s="6" customFormat="1" ht="69.75" customHeight="1">
      <c r="A6" s="747"/>
      <c r="B6" s="723"/>
      <c r="C6" s="729"/>
      <c r="D6" s="729"/>
      <c r="E6" s="731"/>
      <c r="F6" s="729"/>
      <c r="G6" s="734"/>
      <c r="H6" s="337" t="s">
        <v>6</v>
      </c>
      <c r="I6" s="337" t="s">
        <v>7</v>
      </c>
      <c r="J6" s="337" t="s">
        <v>6</v>
      </c>
      <c r="K6" s="337" t="s">
        <v>7</v>
      </c>
      <c r="L6" s="337" t="s">
        <v>6</v>
      </c>
      <c r="M6" s="337" t="s">
        <v>7</v>
      </c>
      <c r="N6" s="337" t="s">
        <v>6</v>
      </c>
      <c r="O6" s="337" t="s">
        <v>7</v>
      </c>
      <c r="P6" s="337" t="s">
        <v>6</v>
      </c>
      <c r="Q6" s="337" t="s">
        <v>7</v>
      </c>
      <c r="R6" s="337" t="s">
        <v>6</v>
      </c>
      <c r="S6" s="337" t="s">
        <v>7</v>
      </c>
      <c r="T6" s="737"/>
      <c r="U6" s="745"/>
    </row>
    <row r="7" spans="1:27" s="38" customFormat="1">
      <c r="A7" s="39" t="s">
        <v>13</v>
      </c>
      <c r="B7" s="40"/>
      <c r="C7" s="144"/>
      <c r="D7" s="144"/>
      <c r="E7" s="145"/>
      <c r="F7" s="146">
        <f>F9+F46</f>
        <v>128150500</v>
      </c>
      <c r="G7" s="146">
        <f t="shared" ref="G7:S7" si="0">G9+G46</f>
        <v>42601200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1"/>
      <c r="V7" s="43" t="e">
        <f>#REF!+[5]EEC!L5+[5]แปรรูปอาหาร!L8</f>
        <v>#REF!</v>
      </c>
      <c r="Y7" s="43" t="e">
        <f>#REF!+'[3]สรุปสิ่งก่อสร้าง ขอ64'!$H$5+[4]แปรรูปอาหาร!$H$8+[4]ยานยนต์!$H$8</f>
        <v>#REF!</v>
      </c>
      <c r="Z7" s="44">
        <v>29831600</v>
      </c>
      <c r="AA7" s="43" t="e">
        <f>Y7+Z7</f>
        <v>#REF!</v>
      </c>
    </row>
    <row r="8" spans="1:27" s="9" customFormat="1">
      <c r="A8" s="7" t="s">
        <v>20</v>
      </c>
      <c r="B8" s="8"/>
      <c r="C8" s="86"/>
      <c r="D8" s="86"/>
      <c r="E8" s="87"/>
      <c r="F8" s="88"/>
      <c r="G8" s="89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U8" s="45"/>
      <c r="Y8" s="47"/>
    </row>
    <row r="9" spans="1:27" s="1" customFormat="1">
      <c r="A9" s="136" t="s">
        <v>39</v>
      </c>
      <c r="B9" s="148"/>
      <c r="C9" s="149"/>
      <c r="D9" s="149"/>
      <c r="E9" s="327"/>
      <c r="F9" s="94">
        <f>SUM(F10:F42)</f>
        <v>103601100</v>
      </c>
      <c r="G9" s="95">
        <f>SUM(G10:G33)</f>
        <v>42601200</v>
      </c>
      <c r="H9" s="94">
        <f t="shared" ref="H9:O9" si="1">SUM(H23:H119)</f>
        <v>0</v>
      </c>
      <c r="I9" s="94">
        <f t="shared" si="1"/>
        <v>0</v>
      </c>
      <c r="J9" s="94">
        <f t="shared" si="1"/>
        <v>0</v>
      </c>
      <c r="K9" s="94">
        <f t="shared" si="1"/>
        <v>0</v>
      </c>
      <c r="L9" s="94">
        <f t="shared" si="1"/>
        <v>0</v>
      </c>
      <c r="M9" s="94">
        <f t="shared" si="1"/>
        <v>0</v>
      </c>
      <c r="N9" s="94">
        <f t="shared" si="1"/>
        <v>0</v>
      </c>
      <c r="O9" s="94">
        <f t="shared" si="1"/>
        <v>0</v>
      </c>
      <c r="P9" s="138"/>
      <c r="Q9" s="94">
        <f>SUM(Q23:Q119)</f>
        <v>0</v>
      </c>
      <c r="R9" s="94">
        <f>H9+J9+L9+N9+P9</f>
        <v>0</v>
      </c>
      <c r="S9" s="345">
        <f>I9+K9+M9+O9+Q9</f>
        <v>0</v>
      </c>
      <c r="T9" s="138"/>
      <c r="U9" s="138">
        <f>SUM(S23:S119)</f>
        <v>0</v>
      </c>
      <c r="V9" s="11"/>
    </row>
    <row r="10" spans="1:27" s="12" customFormat="1">
      <c r="A10" s="102">
        <v>1</v>
      </c>
      <c r="B10" s="328" t="s">
        <v>68</v>
      </c>
      <c r="C10" s="470">
        <v>1</v>
      </c>
      <c r="D10" s="470" t="s">
        <v>53</v>
      </c>
      <c r="E10" s="471">
        <v>4095000</v>
      </c>
      <c r="F10" s="454">
        <f>E10*C10</f>
        <v>4095000</v>
      </c>
      <c r="G10" s="455">
        <f>F10</f>
        <v>4095000</v>
      </c>
      <c r="H10" s="324"/>
      <c r="I10" s="472"/>
      <c r="J10" s="472"/>
      <c r="K10" s="472"/>
      <c r="L10" s="324"/>
      <c r="M10" s="472"/>
      <c r="N10" s="324"/>
      <c r="O10" s="472"/>
      <c r="P10" s="324"/>
      <c r="Q10" s="472"/>
      <c r="R10" s="436"/>
      <c r="S10" s="273"/>
      <c r="T10" s="351"/>
      <c r="U10" s="58"/>
      <c r="V10" s="11"/>
    </row>
    <row r="11" spans="1:27" s="12" customFormat="1" ht="48">
      <c r="A11" s="24">
        <v>2</v>
      </c>
      <c r="B11" s="25" t="s">
        <v>69</v>
      </c>
      <c r="C11" s="357">
        <v>1</v>
      </c>
      <c r="D11" s="357" t="s">
        <v>53</v>
      </c>
      <c r="E11" s="358">
        <v>1040000</v>
      </c>
      <c r="F11" s="358">
        <f t="shared" ref="F11:F25" si="2">E11*C11</f>
        <v>1040000</v>
      </c>
      <c r="G11" s="360">
        <f t="shared" ref="G11:G26" si="3">F11</f>
        <v>1040000</v>
      </c>
      <c r="H11" s="243"/>
      <c r="I11" s="395"/>
      <c r="J11" s="395"/>
      <c r="K11" s="395"/>
      <c r="L11" s="243"/>
      <c r="M11" s="395"/>
      <c r="N11" s="243"/>
      <c r="O11" s="395"/>
      <c r="P11" s="243"/>
      <c r="Q11" s="395"/>
      <c r="R11" s="205"/>
      <c r="S11" s="266"/>
      <c r="T11" s="351"/>
      <c r="U11" s="58"/>
      <c r="V11" s="11"/>
    </row>
    <row r="12" spans="1:27" s="12" customFormat="1" ht="48">
      <c r="A12" s="102">
        <v>3</v>
      </c>
      <c r="B12" s="25" t="s">
        <v>70</v>
      </c>
      <c r="C12" s="357">
        <v>1</v>
      </c>
      <c r="D12" s="357" t="s">
        <v>53</v>
      </c>
      <c r="E12" s="358">
        <v>1580000</v>
      </c>
      <c r="F12" s="358">
        <f t="shared" si="2"/>
        <v>1580000</v>
      </c>
      <c r="G12" s="360">
        <f t="shared" si="3"/>
        <v>1580000</v>
      </c>
      <c r="H12" s="350"/>
      <c r="I12" s="351"/>
      <c r="J12" s="351"/>
      <c r="K12" s="351"/>
      <c r="L12" s="350"/>
      <c r="M12" s="351"/>
      <c r="N12" s="350"/>
      <c r="O12" s="351"/>
      <c r="P12" s="350"/>
      <c r="Q12" s="351"/>
      <c r="R12" s="326"/>
      <c r="S12" s="266"/>
      <c r="T12" s="243"/>
      <c r="U12" s="26"/>
      <c r="V12" s="11"/>
    </row>
    <row r="13" spans="1:27" s="12" customFormat="1">
      <c r="A13" s="24">
        <v>4</v>
      </c>
      <c r="B13" s="112" t="s">
        <v>71</v>
      </c>
      <c r="C13" s="473">
        <v>1</v>
      </c>
      <c r="D13" s="473" t="s">
        <v>53</v>
      </c>
      <c r="E13" s="368">
        <v>1506000</v>
      </c>
      <c r="F13" s="358">
        <f t="shared" si="2"/>
        <v>1506000</v>
      </c>
      <c r="G13" s="360">
        <f t="shared" si="3"/>
        <v>1506000</v>
      </c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438"/>
      <c r="S13" s="266"/>
      <c r="T13" s="243"/>
      <c r="U13" s="26"/>
      <c r="V13" s="11"/>
    </row>
    <row r="14" spans="1:27" s="12" customFormat="1">
      <c r="A14" s="102">
        <v>5</v>
      </c>
      <c r="B14" s="112" t="s">
        <v>72</v>
      </c>
      <c r="C14" s="473">
        <v>1</v>
      </c>
      <c r="D14" s="473" t="s">
        <v>53</v>
      </c>
      <c r="E14" s="368">
        <v>2105000</v>
      </c>
      <c r="F14" s="358">
        <f t="shared" si="2"/>
        <v>2105000</v>
      </c>
      <c r="G14" s="360">
        <f t="shared" si="3"/>
        <v>2105000</v>
      </c>
      <c r="H14" s="350"/>
      <c r="I14" s="352"/>
      <c r="J14" s="352"/>
      <c r="K14" s="352"/>
      <c r="L14" s="350"/>
      <c r="M14" s="352"/>
      <c r="N14" s="350"/>
      <c r="O14" s="352"/>
      <c r="P14" s="350"/>
      <c r="Q14" s="352"/>
      <c r="R14" s="326"/>
      <c r="S14" s="266"/>
      <c r="T14" s="351"/>
      <c r="U14" s="58"/>
      <c r="V14" s="11"/>
    </row>
    <row r="15" spans="1:27" s="12" customFormat="1" ht="48">
      <c r="A15" s="24">
        <v>6</v>
      </c>
      <c r="B15" s="107" t="s">
        <v>73</v>
      </c>
      <c r="C15" s="475">
        <v>1</v>
      </c>
      <c r="D15" s="475" t="s">
        <v>53</v>
      </c>
      <c r="E15" s="476">
        <v>1800000</v>
      </c>
      <c r="F15" s="358">
        <f t="shared" si="2"/>
        <v>1800000</v>
      </c>
      <c r="G15" s="360">
        <f t="shared" si="3"/>
        <v>1800000</v>
      </c>
      <c r="H15" s="350"/>
      <c r="I15" s="352"/>
      <c r="J15" s="352"/>
      <c r="K15" s="352"/>
      <c r="L15" s="350"/>
      <c r="M15" s="352"/>
      <c r="N15" s="350"/>
      <c r="O15" s="352"/>
      <c r="P15" s="350"/>
      <c r="Q15" s="352"/>
      <c r="R15" s="326"/>
      <c r="S15" s="266"/>
      <c r="T15" s="352"/>
      <c r="U15" s="48"/>
      <c r="V15" s="11"/>
    </row>
    <row r="16" spans="1:27" s="12" customFormat="1">
      <c r="A16" s="102">
        <v>7</v>
      </c>
      <c r="B16" s="112" t="s">
        <v>74</v>
      </c>
      <c r="C16" s="473">
        <v>1</v>
      </c>
      <c r="D16" s="473" t="s">
        <v>53</v>
      </c>
      <c r="E16" s="368">
        <v>1980000</v>
      </c>
      <c r="F16" s="358">
        <f t="shared" si="2"/>
        <v>1980000</v>
      </c>
      <c r="G16" s="360">
        <f t="shared" si="3"/>
        <v>1980000</v>
      </c>
      <c r="H16" s="350"/>
      <c r="I16" s="352"/>
      <c r="J16" s="352"/>
      <c r="K16" s="352"/>
      <c r="L16" s="350"/>
      <c r="M16" s="352"/>
      <c r="N16" s="350"/>
      <c r="O16" s="352"/>
      <c r="P16" s="350"/>
      <c r="Q16" s="352"/>
      <c r="R16" s="326"/>
      <c r="S16" s="266"/>
      <c r="T16" s="352"/>
      <c r="U16" s="48"/>
      <c r="V16" s="11"/>
    </row>
    <row r="17" spans="1:22" s="12" customFormat="1">
      <c r="A17" s="24">
        <v>8</v>
      </c>
      <c r="B17" s="112" t="s">
        <v>75</v>
      </c>
      <c r="C17" s="473">
        <v>1</v>
      </c>
      <c r="D17" s="473" t="s">
        <v>53</v>
      </c>
      <c r="E17" s="368">
        <v>4716600</v>
      </c>
      <c r="F17" s="358">
        <f t="shared" si="2"/>
        <v>4716600</v>
      </c>
      <c r="G17" s="360">
        <f t="shared" si="3"/>
        <v>4716600</v>
      </c>
      <c r="H17" s="350"/>
      <c r="I17" s="352"/>
      <c r="J17" s="352"/>
      <c r="K17" s="352"/>
      <c r="L17" s="350"/>
      <c r="M17" s="352"/>
      <c r="N17" s="350"/>
      <c r="O17" s="352"/>
      <c r="P17" s="350"/>
      <c r="Q17" s="352"/>
      <c r="R17" s="326"/>
      <c r="S17" s="266"/>
      <c r="T17" s="352"/>
      <c r="U17" s="48"/>
      <c r="V17" s="11"/>
    </row>
    <row r="18" spans="1:22" s="12" customFormat="1" ht="48">
      <c r="A18" s="102">
        <v>9</v>
      </c>
      <c r="B18" s="112" t="s">
        <v>76</v>
      </c>
      <c r="C18" s="473">
        <v>15</v>
      </c>
      <c r="D18" s="473" t="s">
        <v>77</v>
      </c>
      <c r="E18" s="368">
        <v>122820</v>
      </c>
      <c r="F18" s="358">
        <f t="shared" si="2"/>
        <v>1842300</v>
      </c>
      <c r="G18" s="360">
        <f t="shared" si="3"/>
        <v>1842300</v>
      </c>
      <c r="H18" s="350"/>
      <c r="I18" s="352"/>
      <c r="J18" s="352"/>
      <c r="K18" s="352"/>
      <c r="L18" s="350"/>
      <c r="M18" s="352"/>
      <c r="N18" s="350"/>
      <c r="O18" s="352"/>
      <c r="P18" s="350"/>
      <c r="Q18" s="352"/>
      <c r="R18" s="326"/>
      <c r="S18" s="266"/>
      <c r="T18" s="352"/>
      <c r="U18" s="48"/>
      <c r="V18" s="11"/>
    </row>
    <row r="19" spans="1:22" s="12" customFormat="1">
      <c r="A19" s="24">
        <v>10</v>
      </c>
      <c r="B19" s="25" t="s">
        <v>78</v>
      </c>
      <c r="C19" s="357">
        <v>1</v>
      </c>
      <c r="D19" s="357" t="s">
        <v>53</v>
      </c>
      <c r="E19" s="478">
        <v>1900600</v>
      </c>
      <c r="F19" s="358">
        <f t="shared" si="2"/>
        <v>1900600</v>
      </c>
      <c r="G19" s="360">
        <f t="shared" si="3"/>
        <v>1900600</v>
      </c>
      <c r="H19" s="350"/>
      <c r="I19" s="352"/>
      <c r="J19" s="352"/>
      <c r="K19" s="352"/>
      <c r="L19" s="350"/>
      <c r="M19" s="352"/>
      <c r="N19" s="350"/>
      <c r="O19" s="352"/>
      <c r="P19" s="350"/>
      <c r="Q19" s="352"/>
      <c r="R19" s="326"/>
      <c r="S19" s="266"/>
      <c r="T19" s="352"/>
      <c r="U19" s="48"/>
      <c r="V19" s="329"/>
    </row>
    <row r="20" spans="1:22" s="12" customFormat="1" ht="27.75" customHeight="1">
      <c r="A20" s="102">
        <v>11</v>
      </c>
      <c r="B20" s="112" t="s">
        <v>79</v>
      </c>
      <c r="C20" s="473">
        <v>1</v>
      </c>
      <c r="D20" s="473" t="s">
        <v>53</v>
      </c>
      <c r="E20" s="368">
        <v>4633100</v>
      </c>
      <c r="F20" s="358">
        <f t="shared" si="2"/>
        <v>4633100</v>
      </c>
      <c r="G20" s="360">
        <f t="shared" si="3"/>
        <v>4633100</v>
      </c>
      <c r="H20" s="350"/>
      <c r="I20" s="352"/>
      <c r="J20" s="352"/>
      <c r="K20" s="352"/>
      <c r="L20" s="350"/>
      <c r="M20" s="352"/>
      <c r="N20" s="350"/>
      <c r="O20" s="352"/>
      <c r="P20" s="350"/>
      <c r="Q20" s="352"/>
      <c r="R20" s="326"/>
      <c r="S20" s="266"/>
      <c r="T20" s="352"/>
      <c r="U20" s="48"/>
      <c r="V20" s="11"/>
    </row>
    <row r="21" spans="1:22" s="12" customFormat="1" ht="27.75" customHeight="1">
      <c r="A21" s="24">
        <v>12</v>
      </c>
      <c r="B21" s="112" t="s">
        <v>80</v>
      </c>
      <c r="C21" s="473">
        <v>1</v>
      </c>
      <c r="D21" s="473" t="s">
        <v>53</v>
      </c>
      <c r="E21" s="480">
        <v>2876200</v>
      </c>
      <c r="F21" s="358">
        <f t="shared" si="2"/>
        <v>2876200</v>
      </c>
      <c r="G21" s="360">
        <f t="shared" si="3"/>
        <v>2876200</v>
      </c>
      <c r="H21" s="350"/>
      <c r="I21" s="352"/>
      <c r="J21" s="352"/>
      <c r="K21" s="352"/>
      <c r="L21" s="350"/>
      <c r="M21" s="352"/>
      <c r="N21" s="350"/>
      <c r="O21" s="352"/>
      <c r="P21" s="350"/>
      <c r="Q21" s="352"/>
      <c r="R21" s="326"/>
      <c r="S21" s="266"/>
      <c r="T21" s="352"/>
      <c r="U21" s="48"/>
      <c r="V21" s="11"/>
    </row>
    <row r="22" spans="1:22" s="12" customFormat="1" ht="27.75" customHeight="1">
      <c r="A22" s="102">
        <v>13</v>
      </c>
      <c r="B22" s="112" t="s">
        <v>81</v>
      </c>
      <c r="C22" s="473">
        <v>1</v>
      </c>
      <c r="D22" s="473" t="s">
        <v>53</v>
      </c>
      <c r="E22" s="368">
        <v>2950000</v>
      </c>
      <c r="F22" s="358">
        <f t="shared" si="2"/>
        <v>2950000</v>
      </c>
      <c r="G22" s="360">
        <f t="shared" si="3"/>
        <v>2950000</v>
      </c>
      <c r="H22" s="350"/>
      <c r="I22" s="352"/>
      <c r="J22" s="352"/>
      <c r="K22" s="352"/>
      <c r="L22" s="350"/>
      <c r="M22" s="352"/>
      <c r="N22" s="350"/>
      <c r="O22" s="352"/>
      <c r="P22" s="350"/>
      <c r="Q22" s="352"/>
      <c r="R22" s="326"/>
      <c r="S22" s="266"/>
      <c r="T22" s="481"/>
      <c r="U22" s="331"/>
      <c r="V22" s="11"/>
    </row>
    <row r="23" spans="1:22" s="12" customFormat="1">
      <c r="A23" s="24">
        <v>14</v>
      </c>
      <c r="B23" s="25" t="s">
        <v>82</v>
      </c>
      <c r="C23" s="357">
        <v>1</v>
      </c>
      <c r="D23" s="357" t="s">
        <v>53</v>
      </c>
      <c r="E23" s="478">
        <v>2550000</v>
      </c>
      <c r="F23" s="358">
        <f t="shared" si="2"/>
        <v>2550000</v>
      </c>
      <c r="G23" s="360">
        <f t="shared" si="3"/>
        <v>2550000</v>
      </c>
      <c r="H23" s="243"/>
      <c r="I23" s="395"/>
      <c r="J23" s="395"/>
      <c r="K23" s="395"/>
      <c r="L23" s="243"/>
      <c r="M23" s="395"/>
      <c r="N23" s="243"/>
      <c r="O23" s="395"/>
      <c r="P23" s="243"/>
      <c r="Q23" s="395"/>
      <c r="R23" s="205"/>
      <c r="S23" s="266"/>
      <c r="T23" s="351"/>
      <c r="U23" s="58"/>
      <c r="V23" s="11"/>
    </row>
    <row r="24" spans="1:22" s="12" customFormat="1">
      <c r="A24" s="102">
        <v>15</v>
      </c>
      <c r="B24" s="25" t="s">
        <v>83</v>
      </c>
      <c r="C24" s="357">
        <v>1</v>
      </c>
      <c r="D24" s="357" t="s">
        <v>53</v>
      </c>
      <c r="E24" s="358">
        <v>1926000</v>
      </c>
      <c r="F24" s="358">
        <f t="shared" si="2"/>
        <v>1926000</v>
      </c>
      <c r="G24" s="360">
        <f t="shared" si="3"/>
        <v>1926000</v>
      </c>
      <c r="H24" s="243"/>
      <c r="I24" s="395"/>
      <c r="J24" s="395"/>
      <c r="K24" s="395"/>
      <c r="L24" s="243"/>
      <c r="M24" s="395"/>
      <c r="N24" s="243"/>
      <c r="O24" s="395"/>
      <c r="P24" s="243"/>
      <c r="Q24" s="395"/>
      <c r="R24" s="205"/>
      <c r="S24" s="266"/>
      <c r="T24" s="351"/>
      <c r="U24" s="58"/>
      <c r="V24" s="11"/>
    </row>
    <row r="25" spans="1:22" s="12" customFormat="1">
      <c r="A25" s="24">
        <v>16</v>
      </c>
      <c r="B25" s="25" t="s">
        <v>84</v>
      </c>
      <c r="C25" s="357">
        <v>1</v>
      </c>
      <c r="D25" s="357" t="s">
        <v>53</v>
      </c>
      <c r="E25" s="358">
        <v>2900400</v>
      </c>
      <c r="F25" s="358">
        <f t="shared" si="2"/>
        <v>2900400</v>
      </c>
      <c r="G25" s="360">
        <f t="shared" si="3"/>
        <v>2900400</v>
      </c>
      <c r="H25" s="350"/>
      <c r="I25" s="351"/>
      <c r="J25" s="351"/>
      <c r="K25" s="351"/>
      <c r="L25" s="350"/>
      <c r="M25" s="351"/>
      <c r="N25" s="350"/>
      <c r="O25" s="351"/>
      <c r="P25" s="350"/>
      <c r="Q25" s="351"/>
      <c r="R25" s="326"/>
      <c r="S25" s="266"/>
      <c r="T25" s="243"/>
      <c r="U25" s="26"/>
      <c r="V25" s="11"/>
    </row>
    <row r="26" spans="1:22" s="12" customFormat="1" ht="48">
      <c r="A26" s="102">
        <v>17</v>
      </c>
      <c r="B26" s="112" t="s">
        <v>85</v>
      </c>
      <c r="C26" s="473">
        <v>1</v>
      </c>
      <c r="D26" s="473" t="s">
        <v>53</v>
      </c>
      <c r="E26" s="368">
        <v>2200000</v>
      </c>
      <c r="F26" s="359">
        <f>E26*C26</f>
        <v>2200000</v>
      </c>
      <c r="G26" s="363">
        <f t="shared" si="3"/>
        <v>2200000</v>
      </c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438"/>
      <c r="S26" s="266"/>
      <c r="T26" s="243"/>
      <c r="U26" s="26"/>
      <c r="V26" s="11"/>
    </row>
    <row r="27" spans="1:22" s="12" customFormat="1" ht="48">
      <c r="A27" s="24">
        <v>18</v>
      </c>
      <c r="B27" s="112" t="s">
        <v>139</v>
      </c>
      <c r="C27" s="473">
        <v>1</v>
      </c>
      <c r="D27" s="473" t="s">
        <v>53</v>
      </c>
      <c r="E27" s="368">
        <v>5369500</v>
      </c>
      <c r="F27" s="359">
        <f t="shared" ref="F27:F39" si="4">E27*C27</f>
        <v>5369500</v>
      </c>
      <c r="G27" s="474"/>
      <c r="H27" s="350"/>
      <c r="I27" s="352"/>
      <c r="J27" s="352"/>
      <c r="K27" s="352"/>
      <c r="L27" s="350"/>
      <c r="M27" s="352"/>
      <c r="N27" s="350"/>
      <c r="O27" s="352"/>
      <c r="P27" s="350"/>
      <c r="Q27" s="352"/>
      <c r="R27" s="326"/>
      <c r="S27" s="266"/>
      <c r="T27" s="351"/>
      <c r="U27" s="58"/>
      <c r="V27" s="11"/>
    </row>
    <row r="28" spans="1:22" s="12" customFormat="1">
      <c r="A28" s="102">
        <v>19</v>
      </c>
      <c r="B28" s="112" t="s">
        <v>140</v>
      </c>
      <c r="C28" s="473">
        <v>1</v>
      </c>
      <c r="D28" s="473" t="s">
        <v>53</v>
      </c>
      <c r="E28" s="368">
        <v>21511600</v>
      </c>
      <c r="F28" s="359">
        <f t="shared" si="4"/>
        <v>21511600</v>
      </c>
      <c r="G28" s="474"/>
      <c r="H28" s="350"/>
      <c r="I28" s="352"/>
      <c r="J28" s="352"/>
      <c r="K28" s="352"/>
      <c r="L28" s="350"/>
      <c r="M28" s="352"/>
      <c r="N28" s="350"/>
      <c r="O28" s="352"/>
      <c r="P28" s="350"/>
      <c r="Q28" s="352"/>
      <c r="R28" s="326"/>
      <c r="S28" s="266"/>
      <c r="T28" s="352"/>
      <c r="U28" s="48"/>
      <c r="V28" s="11"/>
    </row>
    <row r="29" spans="1:22" s="12" customFormat="1" ht="48">
      <c r="A29" s="24">
        <v>20</v>
      </c>
      <c r="B29" s="112" t="s">
        <v>141</v>
      </c>
      <c r="C29" s="473">
        <v>1</v>
      </c>
      <c r="D29" s="473" t="s">
        <v>53</v>
      </c>
      <c r="E29" s="368">
        <v>12227000</v>
      </c>
      <c r="F29" s="359">
        <f t="shared" si="4"/>
        <v>12227000</v>
      </c>
      <c r="G29" s="474"/>
      <c r="H29" s="350"/>
      <c r="I29" s="352"/>
      <c r="J29" s="352"/>
      <c r="K29" s="352"/>
      <c r="L29" s="350"/>
      <c r="M29" s="352"/>
      <c r="N29" s="350"/>
      <c r="O29" s="352"/>
      <c r="P29" s="350"/>
      <c r="Q29" s="352"/>
      <c r="R29" s="326"/>
      <c r="S29" s="266"/>
      <c r="T29" s="352"/>
      <c r="U29" s="48"/>
      <c r="V29" s="11"/>
    </row>
    <row r="30" spans="1:22" s="12" customFormat="1">
      <c r="A30" s="102">
        <v>21</v>
      </c>
      <c r="B30" s="112" t="s">
        <v>142</v>
      </c>
      <c r="C30" s="473">
        <v>1</v>
      </c>
      <c r="D30" s="473" t="s">
        <v>53</v>
      </c>
      <c r="E30" s="368">
        <v>3418600</v>
      </c>
      <c r="F30" s="359">
        <f t="shared" si="4"/>
        <v>3418600</v>
      </c>
      <c r="G30" s="474"/>
      <c r="H30" s="350"/>
      <c r="I30" s="352"/>
      <c r="J30" s="352"/>
      <c r="K30" s="352"/>
      <c r="L30" s="350"/>
      <c r="M30" s="352"/>
      <c r="N30" s="350"/>
      <c r="O30" s="352"/>
      <c r="P30" s="350"/>
      <c r="Q30" s="352"/>
      <c r="R30" s="326"/>
      <c r="S30" s="266"/>
      <c r="T30" s="352"/>
      <c r="U30" s="48"/>
      <c r="V30" s="11"/>
    </row>
    <row r="31" spans="1:22" s="12" customFormat="1">
      <c r="A31" s="24">
        <v>22</v>
      </c>
      <c r="B31" s="25" t="s">
        <v>143</v>
      </c>
      <c r="C31" s="357">
        <v>1</v>
      </c>
      <c r="D31" s="357" t="s">
        <v>53</v>
      </c>
      <c r="E31" s="478">
        <v>4518900</v>
      </c>
      <c r="F31" s="359">
        <f t="shared" si="4"/>
        <v>4518900</v>
      </c>
      <c r="G31" s="360"/>
      <c r="H31" s="350"/>
      <c r="I31" s="352"/>
      <c r="J31" s="352"/>
      <c r="K31" s="352"/>
      <c r="L31" s="350"/>
      <c r="M31" s="352"/>
      <c r="N31" s="350"/>
      <c r="O31" s="352"/>
      <c r="P31" s="350"/>
      <c r="Q31" s="352"/>
      <c r="R31" s="326"/>
      <c r="S31" s="266"/>
      <c r="T31" s="352"/>
      <c r="U31" s="48"/>
      <c r="V31" s="329"/>
    </row>
    <row r="32" spans="1:22" s="12" customFormat="1" ht="27.75" customHeight="1">
      <c r="A32" s="102">
        <v>23</v>
      </c>
      <c r="B32" s="112" t="s">
        <v>144</v>
      </c>
      <c r="C32" s="473">
        <v>1</v>
      </c>
      <c r="D32" s="473" t="s">
        <v>53</v>
      </c>
      <c r="E32" s="368">
        <v>2250000</v>
      </c>
      <c r="F32" s="359">
        <f t="shared" si="4"/>
        <v>2250000</v>
      </c>
      <c r="G32" s="479"/>
      <c r="H32" s="350"/>
      <c r="I32" s="352"/>
      <c r="J32" s="352"/>
      <c r="K32" s="352"/>
      <c r="L32" s="350"/>
      <c r="M32" s="352"/>
      <c r="N32" s="350"/>
      <c r="O32" s="352"/>
      <c r="P32" s="350"/>
      <c r="Q32" s="352"/>
      <c r="R32" s="326"/>
      <c r="S32" s="266"/>
      <c r="T32" s="352"/>
      <c r="U32" s="48"/>
      <c r="V32" s="11"/>
    </row>
    <row r="33" spans="1:24" s="12" customFormat="1" ht="27.75" customHeight="1">
      <c r="A33" s="24">
        <v>24</v>
      </c>
      <c r="B33" s="112" t="s">
        <v>70</v>
      </c>
      <c r="C33" s="473">
        <v>1</v>
      </c>
      <c r="D33" s="473" t="s">
        <v>53</v>
      </c>
      <c r="E33" s="368">
        <v>1580000</v>
      </c>
      <c r="F33" s="359">
        <f t="shared" si="4"/>
        <v>1580000</v>
      </c>
      <c r="G33" s="474"/>
      <c r="H33" s="350"/>
      <c r="I33" s="352"/>
      <c r="J33" s="352"/>
      <c r="K33" s="352"/>
      <c r="L33" s="350"/>
      <c r="M33" s="352"/>
      <c r="N33" s="350"/>
      <c r="O33" s="352"/>
      <c r="P33" s="350"/>
      <c r="Q33" s="352"/>
      <c r="R33" s="326"/>
      <c r="S33" s="266"/>
      <c r="T33" s="481"/>
      <c r="U33" s="331"/>
      <c r="V33" s="11"/>
    </row>
    <row r="34" spans="1:24" s="12" customFormat="1" ht="29.25" customHeight="1">
      <c r="A34" s="102">
        <v>25</v>
      </c>
      <c r="B34" s="112" t="s">
        <v>145</v>
      </c>
      <c r="C34" s="473">
        <v>1</v>
      </c>
      <c r="D34" s="473" t="s">
        <v>53</v>
      </c>
      <c r="E34" s="368">
        <v>3110000</v>
      </c>
      <c r="F34" s="359">
        <f t="shared" si="4"/>
        <v>3110000</v>
      </c>
      <c r="G34" s="350"/>
      <c r="H34" s="473"/>
      <c r="I34" s="368"/>
      <c r="J34" s="352"/>
      <c r="K34" s="352"/>
      <c r="L34" s="350"/>
      <c r="M34" s="352"/>
      <c r="N34" s="350"/>
      <c r="O34" s="352"/>
      <c r="P34" s="350"/>
      <c r="Q34" s="352"/>
      <c r="R34" s="333"/>
      <c r="S34" s="266"/>
      <c r="T34" s="482"/>
      <c r="U34" s="48"/>
      <c r="V34" s="11"/>
    </row>
    <row r="35" spans="1:24" s="12" customFormat="1" ht="29.25" customHeight="1">
      <c r="A35" s="24">
        <v>26</v>
      </c>
      <c r="B35" s="112" t="s">
        <v>146</v>
      </c>
      <c r="C35" s="473">
        <v>1</v>
      </c>
      <c r="D35" s="473" t="s">
        <v>53</v>
      </c>
      <c r="E35" s="368">
        <v>1365400</v>
      </c>
      <c r="F35" s="359">
        <f t="shared" si="4"/>
        <v>1365400</v>
      </c>
      <c r="G35" s="350"/>
      <c r="H35" s="473"/>
      <c r="I35" s="368"/>
      <c r="J35" s="352"/>
      <c r="K35" s="352"/>
      <c r="L35" s="350"/>
      <c r="M35" s="352"/>
      <c r="N35" s="350"/>
      <c r="O35" s="352"/>
      <c r="P35" s="350"/>
      <c r="Q35" s="352"/>
      <c r="R35" s="333"/>
      <c r="S35" s="266"/>
      <c r="T35" s="482"/>
      <c r="U35" s="48"/>
      <c r="V35" s="11"/>
    </row>
    <row r="36" spans="1:24" s="12" customFormat="1" ht="50.25" customHeight="1">
      <c r="A36" s="102">
        <v>27</v>
      </c>
      <c r="B36" s="112" t="s">
        <v>147</v>
      </c>
      <c r="C36" s="473">
        <v>1</v>
      </c>
      <c r="D36" s="473" t="s">
        <v>53</v>
      </c>
      <c r="E36" s="368">
        <v>3500000</v>
      </c>
      <c r="F36" s="359">
        <f t="shared" si="4"/>
        <v>3500000</v>
      </c>
      <c r="G36" s="350"/>
      <c r="H36" s="473"/>
      <c r="I36" s="395"/>
      <c r="J36" s="352"/>
      <c r="K36" s="352"/>
      <c r="L36" s="350"/>
      <c r="M36" s="352"/>
      <c r="N36" s="350"/>
      <c r="O36" s="352"/>
      <c r="P36" s="350"/>
      <c r="Q36" s="350"/>
      <c r="R36" s="333"/>
      <c r="S36" s="266"/>
      <c r="T36" s="370"/>
      <c r="U36" s="28"/>
      <c r="V36" s="11"/>
    </row>
    <row r="37" spans="1:24" s="12" customFormat="1">
      <c r="A37" s="24">
        <v>28</v>
      </c>
      <c r="B37" s="34" t="s">
        <v>148</v>
      </c>
      <c r="C37" s="473">
        <v>1</v>
      </c>
      <c r="D37" s="473" t="s">
        <v>53</v>
      </c>
      <c r="E37" s="368">
        <v>830400</v>
      </c>
      <c r="F37" s="359">
        <f t="shared" si="4"/>
        <v>830400</v>
      </c>
      <c r="G37" s="350"/>
      <c r="H37" s="473"/>
      <c r="I37" s="243"/>
      <c r="J37" s="352"/>
      <c r="K37" s="352"/>
      <c r="L37" s="350"/>
      <c r="M37" s="352"/>
      <c r="N37" s="350"/>
      <c r="O37" s="352"/>
      <c r="P37" s="350"/>
      <c r="Q37" s="350"/>
      <c r="R37" s="333"/>
      <c r="S37" s="266"/>
      <c r="T37" s="370"/>
      <c r="U37" s="28"/>
      <c r="V37" s="11"/>
    </row>
    <row r="38" spans="1:24" s="12" customFormat="1">
      <c r="A38" s="102">
        <v>29</v>
      </c>
      <c r="B38" s="34" t="s">
        <v>149</v>
      </c>
      <c r="C38" s="473">
        <v>1</v>
      </c>
      <c r="D38" s="473" t="s">
        <v>53</v>
      </c>
      <c r="E38" s="368">
        <v>376900</v>
      </c>
      <c r="F38" s="359">
        <f t="shared" si="4"/>
        <v>376900</v>
      </c>
      <c r="G38" s="350"/>
      <c r="H38" s="473"/>
      <c r="I38" s="243"/>
      <c r="J38" s="352"/>
      <c r="K38" s="352"/>
      <c r="L38" s="350"/>
      <c r="M38" s="352"/>
      <c r="N38" s="350"/>
      <c r="O38" s="352"/>
      <c r="P38" s="350"/>
      <c r="Q38" s="350"/>
      <c r="R38" s="333"/>
      <c r="S38" s="266"/>
      <c r="T38" s="487"/>
      <c r="U38" s="323"/>
      <c r="V38" s="11"/>
    </row>
    <row r="39" spans="1:24" s="12" customFormat="1">
      <c r="A39" s="24">
        <v>30</v>
      </c>
      <c r="B39" s="34" t="s">
        <v>150</v>
      </c>
      <c r="C39" s="473">
        <v>1</v>
      </c>
      <c r="D39" s="473" t="s">
        <v>53</v>
      </c>
      <c r="E39" s="368">
        <v>941600</v>
      </c>
      <c r="F39" s="359">
        <f t="shared" si="4"/>
        <v>941600</v>
      </c>
      <c r="G39" s="350"/>
      <c r="H39" s="350"/>
      <c r="I39" s="350"/>
      <c r="J39" s="473"/>
      <c r="K39" s="243"/>
      <c r="L39" s="350"/>
      <c r="M39" s="352"/>
      <c r="N39" s="350"/>
      <c r="O39" s="352"/>
      <c r="P39" s="350"/>
      <c r="Q39" s="350"/>
      <c r="R39" s="333"/>
      <c r="S39" s="266"/>
      <c r="T39" s="370"/>
      <c r="U39" s="28"/>
      <c r="V39" s="11"/>
    </row>
    <row r="40" spans="1:24" s="12" customFormat="1" ht="50.25" customHeight="1">
      <c r="A40" s="102"/>
      <c r="B40" s="112"/>
      <c r="C40" s="473"/>
      <c r="D40" s="473"/>
      <c r="E40" s="368"/>
      <c r="F40" s="468"/>
      <c r="G40" s="350"/>
      <c r="H40" s="350"/>
      <c r="I40" s="350"/>
      <c r="J40" s="473"/>
      <c r="K40" s="336"/>
      <c r="L40" s="350"/>
      <c r="M40" s="352"/>
      <c r="N40" s="350"/>
      <c r="O40" s="352"/>
      <c r="P40" s="350"/>
      <c r="Q40" s="350"/>
      <c r="R40" s="333"/>
      <c r="S40" s="266"/>
      <c r="T40" s="370"/>
      <c r="U40" s="28"/>
      <c r="V40" s="11"/>
    </row>
    <row r="41" spans="1:24" s="12" customFormat="1" ht="50.25" customHeight="1">
      <c r="A41" s="24"/>
      <c r="B41" s="25"/>
      <c r="C41" s="473"/>
      <c r="D41" s="473"/>
      <c r="E41" s="368"/>
      <c r="F41" s="468"/>
      <c r="G41" s="350"/>
      <c r="H41" s="350"/>
      <c r="I41" s="350"/>
      <c r="J41" s="473"/>
      <c r="K41" s="336"/>
      <c r="L41" s="350"/>
      <c r="M41" s="352"/>
      <c r="N41" s="350"/>
      <c r="O41" s="352"/>
      <c r="P41" s="350"/>
      <c r="Q41" s="350"/>
      <c r="R41" s="333"/>
      <c r="S41" s="266"/>
      <c r="T41" s="370"/>
      <c r="U41" s="28"/>
      <c r="V41" s="11"/>
    </row>
    <row r="42" spans="1:24" s="12" customFormat="1" ht="50.25" customHeight="1">
      <c r="A42" s="102"/>
      <c r="B42" s="112"/>
      <c r="C42" s="473"/>
      <c r="D42" s="473"/>
      <c r="E42" s="368"/>
      <c r="F42" s="468"/>
      <c r="G42" s="350"/>
      <c r="H42" s="350"/>
      <c r="I42" s="350"/>
      <c r="J42" s="350"/>
      <c r="K42" s="350"/>
      <c r="L42" s="473"/>
      <c r="M42" s="336"/>
      <c r="N42" s="350"/>
      <c r="O42" s="352"/>
      <c r="P42" s="350"/>
      <c r="Q42" s="350"/>
      <c r="R42" s="333"/>
      <c r="S42" s="266"/>
      <c r="T42" s="370"/>
      <c r="U42" s="28"/>
      <c r="V42" s="11"/>
    </row>
    <row r="43" spans="1:24" s="12" customFormat="1" ht="50.25" customHeight="1">
      <c r="A43" s="24"/>
      <c r="B43" s="112"/>
      <c r="C43" s="473"/>
      <c r="D43" s="473"/>
      <c r="E43" s="368"/>
      <c r="F43" s="468"/>
      <c r="G43" s="350"/>
      <c r="H43" s="350"/>
      <c r="I43" s="350"/>
      <c r="J43" s="350"/>
      <c r="K43" s="350"/>
      <c r="L43" s="473"/>
      <c r="M43" s="336"/>
      <c r="N43" s="350"/>
      <c r="O43" s="352"/>
      <c r="P43" s="350"/>
      <c r="Q43" s="350"/>
      <c r="R43" s="333"/>
      <c r="S43" s="266"/>
      <c r="T43" s="370"/>
      <c r="U43" s="28"/>
      <c r="V43" s="11"/>
    </row>
    <row r="44" spans="1:24" s="12" customFormat="1" ht="51.75" customHeight="1">
      <c r="A44" s="102"/>
      <c r="B44" s="112"/>
      <c r="C44" s="473"/>
      <c r="D44" s="473"/>
      <c r="E44" s="368"/>
      <c r="F44" s="468"/>
      <c r="G44" s="350"/>
      <c r="H44" s="350"/>
      <c r="I44" s="350"/>
      <c r="J44" s="350"/>
      <c r="K44" s="350"/>
      <c r="L44" s="350"/>
      <c r="M44" s="350"/>
      <c r="N44" s="473"/>
      <c r="O44" s="482"/>
      <c r="P44" s="350"/>
      <c r="Q44" s="350"/>
      <c r="R44" s="333"/>
      <c r="S44" s="266"/>
      <c r="T44" s="370"/>
      <c r="U44" s="28"/>
      <c r="V44" s="11"/>
    </row>
    <row r="45" spans="1:24" s="12" customFormat="1" ht="48" customHeight="1">
      <c r="A45" s="24"/>
      <c r="B45" s="112"/>
      <c r="C45" s="473"/>
      <c r="D45" s="473"/>
      <c r="E45" s="368"/>
      <c r="F45" s="468"/>
      <c r="G45" s="350"/>
      <c r="H45" s="350"/>
      <c r="I45" s="350"/>
      <c r="J45" s="350"/>
      <c r="K45" s="350"/>
      <c r="L45" s="350"/>
      <c r="M45" s="350"/>
      <c r="N45" s="473"/>
      <c r="O45" s="482"/>
      <c r="P45" s="350"/>
      <c r="Q45" s="350"/>
      <c r="R45" s="333"/>
      <c r="S45" s="266"/>
      <c r="T45" s="370"/>
      <c r="U45" s="28"/>
      <c r="V45" s="11"/>
    </row>
    <row r="46" spans="1:24" s="9" customFormat="1">
      <c r="A46" s="7" t="s">
        <v>43</v>
      </c>
      <c r="B46" s="8"/>
      <c r="C46" s="86"/>
      <c r="D46" s="86"/>
      <c r="E46" s="87"/>
      <c r="F46" s="88">
        <f>SUM(F47:F51)</f>
        <v>24549400</v>
      </c>
      <c r="G46" s="88">
        <f t="shared" ref="G46:S46" si="5">SUM(G47:G51)</f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ref="T46" si="6">SUM(T53:T58)</f>
        <v>0</v>
      </c>
      <c r="U46" s="530"/>
      <c r="X46" s="47"/>
    </row>
    <row r="47" spans="1:24" s="12" customFormat="1" ht="28.5" customHeight="1">
      <c r="A47" s="102">
        <v>1</v>
      </c>
      <c r="B47" s="34" t="s">
        <v>275</v>
      </c>
      <c r="C47" s="473">
        <v>1</v>
      </c>
      <c r="D47" s="473" t="s">
        <v>53</v>
      </c>
      <c r="E47" s="368">
        <v>11200000</v>
      </c>
      <c r="F47" s="468">
        <f>E47*C47</f>
        <v>11200000</v>
      </c>
      <c r="G47" s="350"/>
      <c r="H47" s="473"/>
      <c r="I47" s="395"/>
      <c r="J47" s="350"/>
      <c r="K47" s="350"/>
      <c r="L47" s="350"/>
      <c r="M47" s="350"/>
      <c r="N47" s="350"/>
      <c r="O47" s="350"/>
      <c r="P47" s="350"/>
      <c r="Q47" s="350"/>
      <c r="R47" s="333"/>
      <c r="S47" s="266"/>
      <c r="T47" s="370"/>
      <c r="U47" s="28"/>
      <c r="V47" s="11"/>
    </row>
    <row r="48" spans="1:24" s="12" customFormat="1" ht="72">
      <c r="A48" s="24">
        <v>2</v>
      </c>
      <c r="B48" s="25" t="s">
        <v>276</v>
      </c>
      <c r="C48" s="473">
        <v>1</v>
      </c>
      <c r="D48" s="473" t="s">
        <v>53</v>
      </c>
      <c r="E48" s="368">
        <v>13349400</v>
      </c>
      <c r="F48" s="468">
        <f t="shared" ref="F48:F53" si="7">E48*C48</f>
        <v>13349400</v>
      </c>
      <c r="G48" s="350"/>
      <c r="H48" s="473"/>
      <c r="I48" s="395"/>
      <c r="J48" s="350"/>
      <c r="K48" s="350"/>
      <c r="L48" s="350"/>
      <c r="M48" s="350"/>
      <c r="N48" s="350"/>
      <c r="O48" s="350"/>
      <c r="P48" s="350"/>
      <c r="Q48" s="350"/>
      <c r="R48" s="333"/>
      <c r="S48" s="266"/>
      <c r="T48" s="370"/>
      <c r="U48" s="28"/>
      <c r="V48" s="11"/>
    </row>
    <row r="49" spans="1:22" s="12" customFormat="1" ht="28.5" customHeight="1">
      <c r="A49" s="102"/>
      <c r="B49" s="34"/>
      <c r="C49" s="473"/>
      <c r="D49" s="473"/>
      <c r="E49" s="368"/>
      <c r="F49" s="468">
        <f t="shared" si="7"/>
        <v>0</v>
      </c>
      <c r="G49" s="350"/>
      <c r="H49" s="473"/>
      <c r="I49" s="395"/>
      <c r="J49" s="350"/>
      <c r="K49" s="350"/>
      <c r="L49" s="350"/>
      <c r="M49" s="350"/>
      <c r="N49" s="350"/>
      <c r="O49" s="350"/>
      <c r="P49" s="350"/>
      <c r="Q49" s="350"/>
      <c r="R49" s="333"/>
      <c r="S49" s="266"/>
      <c r="T49" s="381"/>
      <c r="U49" s="29"/>
      <c r="V49" s="11"/>
    </row>
    <row r="50" spans="1:22" s="12" customFormat="1" ht="28.5" customHeight="1">
      <c r="A50" s="24"/>
      <c r="B50" s="34"/>
      <c r="C50" s="473"/>
      <c r="D50" s="473"/>
      <c r="E50" s="368"/>
      <c r="F50" s="468">
        <f t="shared" si="7"/>
        <v>0</v>
      </c>
      <c r="G50" s="350"/>
      <c r="H50" s="473"/>
      <c r="I50" s="395"/>
      <c r="J50" s="350"/>
      <c r="K50" s="350"/>
      <c r="L50" s="350"/>
      <c r="M50" s="350"/>
      <c r="N50" s="350"/>
      <c r="O50" s="350"/>
      <c r="P50" s="350"/>
      <c r="Q50" s="350"/>
      <c r="R50" s="333"/>
      <c r="S50" s="266"/>
      <c r="T50" s="487"/>
      <c r="U50" s="323"/>
      <c r="V50" s="11"/>
    </row>
    <row r="51" spans="1:22" s="12" customFormat="1" ht="28.5" customHeight="1">
      <c r="A51" s="102"/>
      <c r="B51" s="25"/>
      <c r="C51" s="473"/>
      <c r="D51" s="473"/>
      <c r="E51" s="368"/>
      <c r="F51" s="468">
        <f t="shared" si="7"/>
        <v>0</v>
      </c>
      <c r="G51" s="350"/>
      <c r="H51" s="350"/>
      <c r="I51" s="350"/>
      <c r="J51" s="473"/>
      <c r="K51" s="395"/>
      <c r="L51" s="350"/>
      <c r="M51" s="350"/>
      <c r="N51" s="350"/>
      <c r="O51" s="350"/>
      <c r="P51" s="350"/>
      <c r="Q51" s="350"/>
      <c r="R51" s="333"/>
      <c r="S51" s="266"/>
      <c r="T51" s="370"/>
      <c r="U51" s="28"/>
      <c r="V51" s="11"/>
    </row>
    <row r="52" spans="1:22" s="12" customFormat="1" ht="28.5" customHeight="1">
      <c r="A52" s="24"/>
      <c r="B52" s="123"/>
      <c r="C52" s="473"/>
      <c r="D52" s="473"/>
      <c r="E52" s="368"/>
      <c r="F52" s="468">
        <f t="shared" si="7"/>
        <v>0</v>
      </c>
      <c r="G52" s="350"/>
      <c r="H52" s="350"/>
      <c r="I52" s="350"/>
      <c r="J52" s="473"/>
      <c r="K52" s="395"/>
      <c r="L52" s="350"/>
      <c r="M52" s="350"/>
      <c r="N52" s="350"/>
      <c r="O52" s="350"/>
      <c r="P52" s="350"/>
      <c r="Q52" s="350"/>
      <c r="R52" s="333"/>
      <c r="S52" s="266"/>
      <c r="T52" s="370"/>
      <c r="U52" s="28"/>
      <c r="V52" s="11"/>
    </row>
    <row r="53" spans="1:22" s="12" customFormat="1" ht="28.5" customHeight="1">
      <c r="A53" s="102"/>
      <c r="B53" s="123"/>
      <c r="C53" s="473"/>
      <c r="D53" s="473"/>
      <c r="E53" s="368"/>
      <c r="F53" s="468">
        <f t="shared" si="7"/>
        <v>0</v>
      </c>
      <c r="G53" s="350"/>
      <c r="H53" s="350"/>
      <c r="I53" s="350"/>
      <c r="J53" s="473"/>
      <c r="K53" s="395"/>
      <c r="L53" s="350"/>
      <c r="M53" s="350"/>
      <c r="N53" s="350"/>
      <c r="O53" s="350"/>
      <c r="P53" s="350"/>
      <c r="Q53" s="350"/>
      <c r="R53" s="333"/>
      <c r="S53" s="266"/>
      <c r="T53" s="370"/>
      <c r="U53" s="28"/>
      <c r="V53" s="11"/>
    </row>
    <row r="54" spans="1:22" s="12" customFormat="1" ht="32.25" customHeight="1">
      <c r="A54" s="24"/>
      <c r="B54" s="25"/>
      <c r="C54" s="473"/>
      <c r="D54" s="473"/>
      <c r="E54" s="368"/>
      <c r="F54" s="468"/>
      <c r="G54" s="350"/>
      <c r="H54" s="350"/>
      <c r="I54" s="350"/>
      <c r="J54" s="473"/>
      <c r="K54" s="395"/>
      <c r="L54" s="350"/>
      <c r="M54" s="350"/>
      <c r="N54" s="350"/>
      <c r="O54" s="350"/>
      <c r="P54" s="350"/>
      <c r="Q54" s="350"/>
      <c r="R54" s="333"/>
      <c r="S54" s="266"/>
      <c r="T54" s="487"/>
      <c r="U54" s="323"/>
      <c r="V54" s="11"/>
    </row>
    <row r="55" spans="1:22" s="12" customFormat="1" ht="32.25" customHeight="1">
      <c r="A55" s="102"/>
      <c r="B55" s="123"/>
      <c r="C55" s="473"/>
      <c r="D55" s="473"/>
      <c r="E55" s="368"/>
      <c r="F55" s="468"/>
      <c r="G55" s="350"/>
      <c r="H55" s="350"/>
      <c r="I55" s="350"/>
      <c r="J55" s="350"/>
      <c r="K55" s="350"/>
      <c r="L55" s="473"/>
      <c r="M55" s="395"/>
      <c r="N55" s="350"/>
      <c r="O55" s="350"/>
      <c r="P55" s="350"/>
      <c r="Q55" s="350"/>
      <c r="R55" s="333"/>
      <c r="S55" s="266"/>
      <c r="T55" s="370"/>
      <c r="U55" s="28"/>
      <c r="V55" s="11"/>
    </row>
    <row r="56" spans="1:22" s="12" customFormat="1" ht="32.25" customHeight="1">
      <c r="A56" s="24"/>
      <c r="B56" s="34"/>
      <c r="C56" s="473"/>
      <c r="D56" s="473"/>
      <c r="E56" s="368"/>
      <c r="F56" s="468"/>
      <c r="G56" s="350"/>
      <c r="H56" s="350"/>
      <c r="I56" s="350"/>
      <c r="J56" s="350"/>
      <c r="K56" s="350"/>
      <c r="L56" s="473"/>
      <c r="M56" s="395"/>
      <c r="N56" s="350"/>
      <c r="O56" s="350"/>
      <c r="P56" s="350"/>
      <c r="Q56" s="350"/>
      <c r="R56" s="333"/>
      <c r="S56" s="266"/>
      <c r="T56" s="370"/>
      <c r="U56" s="28"/>
      <c r="V56" s="11"/>
    </row>
    <row r="57" spans="1:22" s="12" customFormat="1" ht="32.25" customHeight="1">
      <c r="A57" s="102"/>
      <c r="B57" s="123"/>
      <c r="C57" s="473"/>
      <c r="D57" s="473"/>
      <c r="E57" s="368"/>
      <c r="F57" s="468"/>
      <c r="G57" s="350"/>
      <c r="H57" s="350"/>
      <c r="I57" s="350"/>
      <c r="J57" s="350"/>
      <c r="K57" s="350"/>
      <c r="L57" s="473"/>
      <c r="M57" s="395"/>
      <c r="N57" s="350"/>
      <c r="O57" s="350"/>
      <c r="P57" s="350"/>
      <c r="Q57" s="350"/>
      <c r="R57" s="333"/>
      <c r="S57" s="266"/>
      <c r="T57" s="370"/>
      <c r="U57" s="28"/>
      <c r="V57" s="11"/>
    </row>
    <row r="58" spans="1:22" s="12" customFormat="1" ht="32.25" customHeight="1">
      <c r="A58" s="24"/>
      <c r="B58" s="34"/>
      <c r="C58" s="473"/>
      <c r="D58" s="473"/>
      <c r="E58" s="368"/>
      <c r="F58" s="468"/>
      <c r="G58" s="350"/>
      <c r="H58" s="350"/>
      <c r="I58" s="350"/>
      <c r="J58" s="350"/>
      <c r="K58" s="350"/>
      <c r="L58" s="350"/>
      <c r="M58" s="350"/>
      <c r="N58" s="473"/>
      <c r="O58" s="395"/>
      <c r="P58" s="350"/>
      <c r="Q58" s="350"/>
      <c r="R58" s="333"/>
      <c r="S58" s="266"/>
      <c r="T58" s="370"/>
      <c r="U58" s="28"/>
      <c r="V58" s="11"/>
    </row>
    <row r="59" spans="1:22" s="12" customFormat="1" ht="32.25" customHeight="1">
      <c r="A59" s="102"/>
      <c r="B59" s="25"/>
      <c r="C59" s="473"/>
      <c r="D59" s="473"/>
      <c r="E59" s="368"/>
      <c r="F59" s="468"/>
      <c r="G59" s="350"/>
      <c r="H59" s="473"/>
      <c r="I59" s="395"/>
      <c r="J59" s="350"/>
      <c r="K59" s="350"/>
      <c r="L59" s="350"/>
      <c r="M59" s="350"/>
      <c r="N59" s="350"/>
      <c r="O59" s="350"/>
      <c r="P59" s="350"/>
      <c r="Q59" s="350"/>
      <c r="R59" s="333"/>
      <c r="S59" s="266"/>
      <c r="T59" s="370"/>
      <c r="U59" s="28"/>
      <c r="V59" s="11"/>
    </row>
    <row r="60" spans="1:22" s="12" customFormat="1" ht="32.25" customHeight="1">
      <c r="A60" s="24"/>
      <c r="B60" s="25"/>
      <c r="C60" s="473"/>
      <c r="D60" s="473"/>
      <c r="E60" s="368"/>
      <c r="F60" s="468"/>
      <c r="G60" s="350"/>
      <c r="H60" s="473"/>
      <c r="I60" s="395"/>
      <c r="J60" s="350"/>
      <c r="K60" s="350"/>
      <c r="L60" s="350"/>
      <c r="M60" s="350"/>
      <c r="N60" s="350"/>
      <c r="O60" s="350"/>
      <c r="P60" s="350"/>
      <c r="Q60" s="350"/>
      <c r="R60" s="333"/>
      <c r="S60" s="266"/>
      <c r="T60" s="370"/>
      <c r="U60" s="28"/>
      <c r="V60" s="11"/>
    </row>
    <row r="61" spans="1:22" s="12" customFormat="1" ht="32.25" customHeight="1">
      <c r="A61" s="102"/>
      <c r="B61" s="25"/>
      <c r="C61" s="473"/>
      <c r="D61" s="473"/>
      <c r="E61" s="368"/>
      <c r="F61" s="468"/>
      <c r="G61" s="350"/>
      <c r="H61" s="473"/>
      <c r="I61" s="395"/>
      <c r="J61" s="350"/>
      <c r="K61" s="350"/>
      <c r="L61" s="350"/>
      <c r="M61" s="350"/>
      <c r="N61" s="350"/>
      <c r="O61" s="350"/>
      <c r="P61" s="350"/>
      <c r="Q61" s="350"/>
      <c r="R61" s="333"/>
      <c r="S61" s="266"/>
      <c r="T61" s="370"/>
      <c r="U61" s="28"/>
      <c r="V61" s="11"/>
    </row>
    <row r="62" spans="1:22" s="12" customFormat="1" ht="32.25" customHeight="1">
      <c r="A62" s="24"/>
      <c r="B62" s="25"/>
      <c r="C62" s="473"/>
      <c r="D62" s="473"/>
      <c r="E62" s="368"/>
      <c r="F62" s="468"/>
      <c r="G62" s="350"/>
      <c r="H62" s="473"/>
      <c r="I62" s="395"/>
      <c r="J62" s="350"/>
      <c r="K62" s="350"/>
      <c r="L62" s="350"/>
      <c r="M62" s="350"/>
      <c r="N62" s="350"/>
      <c r="O62" s="350"/>
      <c r="P62" s="350"/>
      <c r="Q62" s="350"/>
      <c r="R62" s="333"/>
      <c r="S62" s="266"/>
      <c r="T62" s="370"/>
      <c r="U62" s="28"/>
      <c r="V62" s="11"/>
    </row>
    <row r="63" spans="1:22" s="12" customFormat="1" ht="29.25" customHeight="1">
      <c r="A63" s="102"/>
      <c r="B63" s="25"/>
      <c r="C63" s="473"/>
      <c r="D63" s="473"/>
      <c r="E63" s="368"/>
      <c r="F63" s="468"/>
      <c r="G63" s="350"/>
      <c r="H63" s="473"/>
      <c r="I63" s="395"/>
      <c r="J63" s="350"/>
      <c r="K63" s="350"/>
      <c r="L63" s="350"/>
      <c r="M63" s="350"/>
      <c r="N63" s="350"/>
      <c r="O63" s="350"/>
      <c r="P63" s="350"/>
      <c r="Q63" s="350"/>
      <c r="R63" s="333"/>
      <c r="S63" s="266"/>
      <c r="T63" s="370"/>
      <c r="U63" s="28"/>
      <c r="V63" s="11"/>
    </row>
    <row r="64" spans="1:22" s="12" customFormat="1" ht="29.25" customHeight="1">
      <c r="A64" s="24"/>
      <c r="B64" s="25"/>
      <c r="C64" s="473"/>
      <c r="D64" s="473"/>
      <c r="E64" s="368"/>
      <c r="F64" s="468"/>
      <c r="G64" s="350"/>
      <c r="H64" s="473"/>
      <c r="I64" s="395"/>
      <c r="J64" s="350"/>
      <c r="K64" s="350"/>
      <c r="L64" s="350"/>
      <c r="M64" s="350"/>
      <c r="N64" s="350"/>
      <c r="O64" s="350"/>
      <c r="P64" s="350"/>
      <c r="Q64" s="350"/>
      <c r="R64" s="333"/>
      <c r="S64" s="266"/>
      <c r="T64" s="370"/>
      <c r="U64" s="28"/>
      <c r="V64" s="11"/>
    </row>
    <row r="65" spans="1:22" s="12" customFormat="1" ht="29.25" customHeight="1">
      <c r="A65" s="102"/>
      <c r="B65" s="25"/>
      <c r="C65" s="473"/>
      <c r="D65" s="473"/>
      <c r="E65" s="368"/>
      <c r="F65" s="468"/>
      <c r="G65" s="350"/>
      <c r="H65" s="473"/>
      <c r="I65" s="395"/>
      <c r="J65" s="350"/>
      <c r="K65" s="350"/>
      <c r="L65" s="350"/>
      <c r="M65" s="350"/>
      <c r="N65" s="350"/>
      <c r="O65" s="350"/>
      <c r="P65" s="350"/>
      <c r="Q65" s="350"/>
      <c r="R65" s="333"/>
      <c r="S65" s="266"/>
      <c r="T65" s="370"/>
      <c r="U65" s="28"/>
      <c r="V65" s="11"/>
    </row>
    <row r="66" spans="1:22" s="12" customFormat="1" ht="29.25" customHeight="1">
      <c r="A66" s="24"/>
      <c r="B66" s="25"/>
      <c r="C66" s="473"/>
      <c r="D66" s="473"/>
      <c r="E66" s="368"/>
      <c r="F66" s="468"/>
      <c r="G66" s="350"/>
      <c r="H66" s="473"/>
      <c r="I66" s="395"/>
      <c r="J66" s="350"/>
      <c r="K66" s="350"/>
      <c r="L66" s="350"/>
      <c r="M66" s="350"/>
      <c r="N66" s="350"/>
      <c r="O66" s="350"/>
      <c r="P66" s="350"/>
      <c r="Q66" s="350"/>
      <c r="R66" s="333"/>
      <c r="S66" s="266"/>
      <c r="T66" s="370"/>
      <c r="U66" s="28"/>
      <c r="V66" s="11"/>
    </row>
    <row r="67" spans="1:22" s="12" customFormat="1" ht="27" customHeight="1">
      <c r="A67" s="102"/>
      <c r="B67" s="25"/>
      <c r="C67" s="473"/>
      <c r="D67" s="473"/>
      <c r="E67" s="368"/>
      <c r="F67" s="468"/>
      <c r="G67" s="350"/>
      <c r="H67" s="473"/>
      <c r="I67" s="395"/>
      <c r="J67" s="350"/>
      <c r="K67" s="350"/>
      <c r="L67" s="350"/>
      <c r="M67" s="350"/>
      <c r="N67" s="350"/>
      <c r="O67" s="350"/>
      <c r="P67" s="350"/>
      <c r="Q67" s="350"/>
      <c r="R67" s="333"/>
      <c r="S67" s="266"/>
      <c r="T67" s="370"/>
      <c r="U67" s="28"/>
      <c r="V67" s="11"/>
    </row>
    <row r="68" spans="1:22" s="12" customFormat="1" ht="27" customHeight="1">
      <c r="A68" s="24"/>
      <c r="B68" s="25"/>
      <c r="C68" s="473"/>
      <c r="D68" s="473"/>
      <c r="E68" s="368"/>
      <c r="F68" s="468"/>
      <c r="G68" s="350"/>
      <c r="H68" s="350"/>
      <c r="I68" s="350"/>
      <c r="J68" s="473"/>
      <c r="K68" s="395"/>
      <c r="L68" s="350"/>
      <c r="M68" s="350"/>
      <c r="N68" s="350"/>
      <c r="O68" s="350"/>
      <c r="P68" s="350"/>
      <c r="Q68" s="350"/>
      <c r="R68" s="333"/>
      <c r="S68" s="266"/>
      <c r="T68" s="370"/>
      <c r="U68" s="28"/>
      <c r="V68" s="11"/>
    </row>
    <row r="69" spans="1:22" s="12" customFormat="1" ht="27" customHeight="1">
      <c r="A69" s="102"/>
      <c r="B69" s="25"/>
      <c r="C69" s="473"/>
      <c r="D69" s="473"/>
      <c r="E69" s="368"/>
      <c r="F69" s="468"/>
      <c r="G69" s="350"/>
      <c r="H69" s="350"/>
      <c r="I69" s="350"/>
      <c r="J69" s="473"/>
      <c r="K69" s="395"/>
      <c r="L69" s="350"/>
      <c r="M69" s="350"/>
      <c r="N69" s="350"/>
      <c r="O69" s="350"/>
      <c r="P69" s="350"/>
      <c r="Q69" s="350"/>
      <c r="R69" s="333"/>
      <c r="S69" s="266"/>
      <c r="T69" s="370"/>
      <c r="U69" s="28"/>
      <c r="V69" s="11"/>
    </row>
    <row r="70" spans="1:22" s="12" customFormat="1" ht="27" customHeight="1">
      <c r="A70" s="24"/>
      <c r="B70" s="25"/>
      <c r="C70" s="473"/>
      <c r="D70" s="473"/>
      <c r="E70" s="368"/>
      <c r="F70" s="468"/>
      <c r="G70" s="350"/>
      <c r="H70" s="350"/>
      <c r="I70" s="350"/>
      <c r="J70" s="473"/>
      <c r="K70" s="395"/>
      <c r="L70" s="350"/>
      <c r="M70" s="350"/>
      <c r="N70" s="350"/>
      <c r="O70" s="350"/>
      <c r="P70" s="350"/>
      <c r="Q70" s="350"/>
      <c r="R70" s="333"/>
      <c r="S70" s="266"/>
      <c r="T70" s="370"/>
      <c r="U70" s="28"/>
      <c r="V70" s="11"/>
    </row>
    <row r="71" spans="1:22" s="12" customFormat="1" ht="27" customHeight="1">
      <c r="A71" s="102"/>
      <c r="B71" s="25"/>
      <c r="C71" s="473"/>
      <c r="D71" s="473"/>
      <c r="E71" s="368"/>
      <c r="F71" s="468"/>
      <c r="G71" s="350"/>
      <c r="H71" s="350"/>
      <c r="I71" s="350"/>
      <c r="J71" s="473"/>
      <c r="K71" s="395"/>
      <c r="L71" s="350"/>
      <c r="M71" s="350"/>
      <c r="N71" s="350"/>
      <c r="O71" s="350"/>
      <c r="P71" s="350"/>
      <c r="Q71" s="350"/>
      <c r="R71" s="333"/>
      <c r="S71" s="266"/>
      <c r="T71" s="370"/>
      <c r="U71" s="28"/>
      <c r="V71" s="11"/>
    </row>
    <row r="72" spans="1:22" s="12" customFormat="1" ht="27" customHeight="1">
      <c r="A72" s="24"/>
      <c r="B72" s="25"/>
      <c r="C72" s="473"/>
      <c r="D72" s="473"/>
      <c r="E72" s="368"/>
      <c r="F72" s="468"/>
      <c r="G72" s="350"/>
      <c r="H72" s="350"/>
      <c r="I72" s="350"/>
      <c r="J72" s="473"/>
      <c r="K72" s="395"/>
      <c r="L72" s="350"/>
      <c r="M72" s="350"/>
      <c r="N72" s="350"/>
      <c r="O72" s="350"/>
      <c r="P72" s="350"/>
      <c r="Q72" s="350"/>
      <c r="R72" s="333"/>
      <c r="S72" s="266"/>
      <c r="T72" s="370"/>
      <c r="U72" s="28"/>
      <c r="V72" s="11"/>
    </row>
    <row r="73" spans="1:22" s="12" customFormat="1" ht="27" customHeight="1">
      <c r="A73" s="102"/>
      <c r="B73" s="25"/>
      <c r="C73" s="473"/>
      <c r="D73" s="473"/>
      <c r="E73" s="368"/>
      <c r="F73" s="468"/>
      <c r="G73" s="350"/>
      <c r="H73" s="350"/>
      <c r="I73" s="350"/>
      <c r="J73" s="473"/>
      <c r="K73" s="243"/>
      <c r="L73" s="350"/>
      <c r="M73" s="350"/>
      <c r="N73" s="350"/>
      <c r="O73" s="350"/>
      <c r="P73" s="350"/>
      <c r="Q73" s="350"/>
      <c r="R73" s="333"/>
      <c r="S73" s="266"/>
      <c r="T73" s="370"/>
      <c r="U73" s="28"/>
      <c r="V73" s="11"/>
    </row>
    <row r="74" spans="1:22" s="12" customFormat="1" ht="27" customHeight="1">
      <c r="A74" s="24"/>
      <c r="B74" s="25"/>
      <c r="C74" s="473"/>
      <c r="D74" s="473"/>
      <c r="E74" s="368"/>
      <c r="F74" s="468"/>
      <c r="G74" s="350"/>
      <c r="H74" s="350"/>
      <c r="I74" s="350"/>
      <c r="J74" s="473"/>
      <c r="K74" s="403"/>
      <c r="L74" s="350"/>
      <c r="M74" s="350"/>
      <c r="N74" s="350"/>
      <c r="O74" s="350"/>
      <c r="P74" s="350"/>
      <c r="Q74" s="350"/>
      <c r="R74" s="333"/>
      <c r="S74" s="266"/>
      <c r="T74" s="381"/>
      <c r="U74" s="29"/>
      <c r="V74" s="11"/>
    </row>
    <row r="75" spans="1:22" s="12" customFormat="1" ht="27" customHeight="1">
      <c r="A75" s="102"/>
      <c r="B75" s="25"/>
      <c r="C75" s="473"/>
      <c r="D75" s="473"/>
      <c r="E75" s="368"/>
      <c r="F75" s="468"/>
      <c r="G75" s="350"/>
      <c r="H75" s="350"/>
      <c r="I75" s="350"/>
      <c r="J75" s="473"/>
      <c r="K75" s="403"/>
      <c r="L75" s="350"/>
      <c r="M75" s="350"/>
      <c r="N75" s="350"/>
      <c r="O75" s="350"/>
      <c r="P75" s="350"/>
      <c r="Q75" s="350"/>
      <c r="R75" s="333"/>
      <c r="S75" s="266"/>
      <c r="T75" s="487"/>
      <c r="U75" s="323"/>
      <c r="V75" s="11"/>
    </row>
    <row r="76" spans="1:22" s="12" customFormat="1" ht="27" customHeight="1">
      <c r="A76" s="24"/>
      <c r="B76" s="25"/>
      <c r="C76" s="473"/>
      <c r="D76" s="473"/>
      <c r="E76" s="368"/>
      <c r="F76" s="468"/>
      <c r="G76" s="350"/>
      <c r="H76" s="350"/>
      <c r="I76" s="350"/>
      <c r="J76" s="473"/>
      <c r="K76" s="403"/>
      <c r="L76" s="350"/>
      <c r="M76" s="350"/>
      <c r="N76" s="350"/>
      <c r="O76" s="350"/>
      <c r="P76" s="350"/>
      <c r="Q76" s="350"/>
      <c r="R76" s="333"/>
      <c r="S76" s="266"/>
      <c r="T76" s="370"/>
      <c r="U76" s="28"/>
      <c r="V76" s="11"/>
    </row>
    <row r="77" spans="1:22" s="12" customFormat="1" ht="53.25" customHeight="1">
      <c r="A77" s="102"/>
      <c r="B77" s="25"/>
      <c r="C77" s="473"/>
      <c r="D77" s="473"/>
      <c r="E77" s="368"/>
      <c r="F77" s="468"/>
      <c r="G77" s="350"/>
      <c r="H77" s="350"/>
      <c r="I77" s="350"/>
      <c r="J77" s="350"/>
      <c r="K77" s="350"/>
      <c r="L77" s="473"/>
      <c r="M77" s="403"/>
      <c r="N77" s="350"/>
      <c r="O77" s="350"/>
      <c r="P77" s="350"/>
      <c r="Q77" s="350"/>
      <c r="R77" s="333"/>
      <c r="S77" s="266"/>
      <c r="T77" s="370"/>
      <c r="U77" s="28"/>
      <c r="V77" s="11"/>
    </row>
    <row r="78" spans="1:22" s="12" customFormat="1" ht="27" customHeight="1">
      <c r="A78" s="24"/>
      <c r="B78" s="25"/>
      <c r="C78" s="473"/>
      <c r="D78" s="473"/>
      <c r="E78" s="368"/>
      <c r="F78" s="468"/>
      <c r="G78" s="350"/>
      <c r="H78" s="350"/>
      <c r="I78" s="350"/>
      <c r="J78" s="350"/>
      <c r="K78" s="350"/>
      <c r="L78" s="473"/>
      <c r="M78" s="403"/>
      <c r="N78" s="350"/>
      <c r="O78" s="350"/>
      <c r="P78" s="350"/>
      <c r="Q78" s="350"/>
      <c r="R78" s="333"/>
      <c r="S78" s="266"/>
      <c r="T78" s="487"/>
      <c r="U78" s="323"/>
      <c r="V78" s="11"/>
    </row>
    <row r="79" spans="1:22" s="12" customFormat="1" ht="27" customHeight="1">
      <c r="A79" s="102"/>
      <c r="B79" s="25"/>
      <c r="C79" s="473"/>
      <c r="D79" s="473"/>
      <c r="E79" s="368"/>
      <c r="F79" s="468"/>
      <c r="G79" s="350"/>
      <c r="H79" s="350"/>
      <c r="I79" s="350"/>
      <c r="J79" s="350"/>
      <c r="K79" s="350"/>
      <c r="L79" s="473"/>
      <c r="M79" s="403"/>
      <c r="N79" s="350"/>
      <c r="O79" s="350"/>
      <c r="P79" s="350"/>
      <c r="Q79" s="350"/>
      <c r="R79" s="333"/>
      <c r="S79" s="266"/>
      <c r="T79" s="370"/>
      <c r="U79" s="28"/>
      <c r="V79" s="11"/>
    </row>
    <row r="80" spans="1:22" s="12" customFormat="1" ht="27" customHeight="1">
      <c r="A80" s="24"/>
      <c r="B80" s="25"/>
      <c r="C80" s="473"/>
      <c r="D80" s="473"/>
      <c r="E80" s="368"/>
      <c r="F80" s="468"/>
      <c r="G80" s="350"/>
      <c r="H80" s="350"/>
      <c r="I80" s="350"/>
      <c r="J80" s="350"/>
      <c r="K80" s="350"/>
      <c r="L80" s="473"/>
      <c r="M80" s="403"/>
      <c r="N80" s="350"/>
      <c r="O80" s="350"/>
      <c r="P80" s="350"/>
      <c r="Q80" s="350"/>
      <c r="R80" s="333"/>
      <c r="S80" s="266"/>
      <c r="T80" s="370"/>
      <c r="U80" s="28"/>
      <c r="V80" s="11"/>
    </row>
    <row r="81" spans="1:22" s="12" customFormat="1" ht="27" customHeight="1">
      <c r="A81" s="102"/>
      <c r="B81" s="25"/>
      <c r="C81" s="473"/>
      <c r="D81" s="473"/>
      <c r="E81" s="368"/>
      <c r="F81" s="468"/>
      <c r="G81" s="350"/>
      <c r="H81" s="350"/>
      <c r="I81" s="350"/>
      <c r="J81" s="350"/>
      <c r="K81" s="350"/>
      <c r="L81" s="473"/>
      <c r="M81" s="403"/>
      <c r="N81" s="350"/>
      <c r="O81" s="350"/>
      <c r="P81" s="350"/>
      <c r="Q81" s="350"/>
      <c r="R81" s="333"/>
      <c r="S81" s="266"/>
      <c r="T81" s="370"/>
      <c r="U81" s="28"/>
      <c r="V81" s="11"/>
    </row>
    <row r="82" spans="1:22" s="12" customFormat="1" ht="27" customHeight="1">
      <c r="A82" s="24"/>
      <c r="B82" s="25"/>
      <c r="C82" s="473"/>
      <c r="D82" s="473"/>
      <c r="E82" s="368"/>
      <c r="F82" s="468"/>
      <c r="G82" s="350"/>
      <c r="H82" s="350"/>
      <c r="I82" s="350"/>
      <c r="J82" s="350"/>
      <c r="K82" s="350"/>
      <c r="L82" s="473"/>
      <c r="M82" s="403"/>
      <c r="N82" s="350"/>
      <c r="O82" s="350"/>
      <c r="P82" s="350"/>
      <c r="Q82" s="350"/>
      <c r="R82" s="333"/>
      <c r="S82" s="266"/>
      <c r="T82" s="370"/>
      <c r="U82" s="28"/>
      <c r="V82" s="11"/>
    </row>
    <row r="83" spans="1:22" s="12" customFormat="1" ht="51" customHeight="1">
      <c r="A83" s="102"/>
      <c r="B83" s="25"/>
      <c r="C83" s="473"/>
      <c r="D83" s="473"/>
      <c r="E83" s="368"/>
      <c r="F83" s="468"/>
      <c r="G83" s="350"/>
      <c r="H83" s="350"/>
      <c r="I83" s="350"/>
      <c r="J83" s="350"/>
      <c r="K83" s="350"/>
      <c r="L83" s="350"/>
      <c r="M83" s="350"/>
      <c r="N83" s="473"/>
      <c r="O83" s="395"/>
      <c r="P83" s="350"/>
      <c r="Q83" s="350"/>
      <c r="R83" s="333"/>
      <c r="S83" s="266"/>
      <c r="T83" s="370"/>
      <c r="U83" s="28"/>
      <c r="V83" s="11"/>
    </row>
    <row r="84" spans="1:22" s="12" customFormat="1" ht="51" customHeight="1">
      <c r="A84" s="24"/>
      <c r="B84" s="25"/>
      <c r="C84" s="473"/>
      <c r="D84" s="473"/>
      <c r="E84" s="368"/>
      <c r="F84" s="468"/>
      <c r="G84" s="350"/>
      <c r="H84" s="350"/>
      <c r="I84" s="350"/>
      <c r="J84" s="350"/>
      <c r="K84" s="350"/>
      <c r="L84" s="350"/>
      <c r="M84" s="350"/>
      <c r="N84" s="473"/>
      <c r="O84" s="395"/>
      <c r="P84" s="350"/>
      <c r="Q84" s="350"/>
      <c r="R84" s="333"/>
      <c r="S84" s="266"/>
      <c r="T84" s="370"/>
      <c r="U84" s="28"/>
      <c r="V84" s="11"/>
    </row>
    <row r="85" spans="1:22" s="12" customFormat="1" ht="40.5" customHeight="1">
      <c r="A85" s="102"/>
      <c r="B85" s="25"/>
      <c r="C85" s="473"/>
      <c r="D85" s="473"/>
      <c r="E85" s="368"/>
      <c r="F85" s="468"/>
      <c r="G85" s="350"/>
      <c r="H85" s="350"/>
      <c r="I85" s="350"/>
      <c r="J85" s="350"/>
      <c r="K85" s="350"/>
      <c r="L85" s="350"/>
      <c r="M85" s="350"/>
      <c r="N85" s="473"/>
      <c r="O85" s="403"/>
      <c r="P85" s="350"/>
      <c r="Q85" s="350"/>
      <c r="R85" s="333"/>
      <c r="S85" s="266"/>
      <c r="T85" s="370"/>
      <c r="U85" s="28"/>
      <c r="V85" s="11"/>
    </row>
    <row r="86" spans="1:22" s="12" customFormat="1" ht="39.75" customHeight="1">
      <c r="A86" s="24"/>
      <c r="B86" s="25"/>
      <c r="C86" s="473"/>
      <c r="D86" s="473"/>
      <c r="E86" s="368"/>
      <c r="F86" s="468"/>
      <c r="G86" s="350"/>
      <c r="H86" s="350"/>
      <c r="I86" s="350"/>
      <c r="J86" s="350"/>
      <c r="K86" s="350"/>
      <c r="L86" s="350"/>
      <c r="M86" s="350"/>
      <c r="N86" s="473"/>
      <c r="O86" s="403"/>
      <c r="P86" s="350"/>
      <c r="Q86" s="350"/>
      <c r="R86" s="333"/>
      <c r="S86" s="266"/>
      <c r="T86" s="370"/>
      <c r="U86" s="28"/>
      <c r="V86" s="11"/>
    </row>
    <row r="87" spans="1:22" s="12" customFormat="1" ht="34.5" customHeight="1">
      <c r="A87" s="102"/>
      <c r="B87" s="25"/>
      <c r="C87" s="473"/>
      <c r="D87" s="473"/>
      <c r="E87" s="368"/>
      <c r="F87" s="468"/>
      <c r="G87" s="350"/>
      <c r="H87" s="350"/>
      <c r="I87" s="350"/>
      <c r="J87" s="350"/>
      <c r="K87" s="350"/>
      <c r="L87" s="350"/>
      <c r="M87" s="350"/>
      <c r="N87" s="473"/>
      <c r="O87" s="395"/>
      <c r="P87" s="350"/>
      <c r="Q87" s="350"/>
      <c r="R87" s="333"/>
      <c r="S87" s="266"/>
      <c r="T87" s="370"/>
      <c r="U87" s="28"/>
      <c r="V87" s="11"/>
    </row>
    <row r="88" spans="1:22" s="12" customFormat="1" ht="34.5" customHeight="1">
      <c r="A88" s="24"/>
      <c r="B88" s="25"/>
      <c r="C88" s="473"/>
      <c r="D88" s="473"/>
      <c r="E88" s="368"/>
      <c r="F88" s="468"/>
      <c r="G88" s="350"/>
      <c r="H88" s="350"/>
      <c r="I88" s="350"/>
      <c r="J88" s="350"/>
      <c r="K88" s="350"/>
      <c r="L88" s="350"/>
      <c r="M88" s="350"/>
      <c r="N88" s="473"/>
      <c r="O88" s="395"/>
      <c r="P88" s="350"/>
      <c r="Q88" s="350"/>
      <c r="R88" s="333"/>
      <c r="S88" s="266"/>
      <c r="T88" s="370"/>
      <c r="U88" s="28"/>
      <c r="V88" s="11"/>
    </row>
    <row r="89" spans="1:22" s="12" customFormat="1" ht="51" customHeight="1">
      <c r="A89" s="102"/>
      <c r="B89" s="25"/>
      <c r="C89" s="473"/>
      <c r="D89" s="473"/>
      <c r="E89" s="368"/>
      <c r="F89" s="468"/>
      <c r="G89" s="350"/>
      <c r="H89" s="473"/>
      <c r="I89" s="468"/>
      <c r="J89" s="350"/>
      <c r="K89" s="350"/>
      <c r="L89" s="350"/>
      <c r="M89" s="350"/>
      <c r="N89" s="350"/>
      <c r="O89" s="352"/>
      <c r="P89" s="350"/>
      <c r="Q89" s="350"/>
      <c r="R89" s="333"/>
      <c r="S89" s="266"/>
      <c r="T89" s="370"/>
      <c r="U89" s="28"/>
      <c r="V89" s="11"/>
    </row>
    <row r="90" spans="1:22" s="12" customFormat="1" ht="51" customHeight="1">
      <c r="A90" s="24"/>
      <c r="B90" s="25"/>
      <c r="C90" s="473"/>
      <c r="D90" s="473"/>
      <c r="E90" s="368"/>
      <c r="F90" s="468"/>
      <c r="G90" s="350"/>
      <c r="H90" s="473"/>
      <c r="I90" s="468"/>
      <c r="J90" s="350"/>
      <c r="K90" s="350"/>
      <c r="L90" s="350"/>
      <c r="M90" s="350"/>
      <c r="N90" s="473"/>
      <c r="O90" s="468"/>
      <c r="P90" s="350"/>
      <c r="Q90" s="350"/>
      <c r="R90" s="333"/>
      <c r="S90" s="266"/>
      <c r="T90" s="369"/>
      <c r="U90" s="114"/>
      <c r="V90" s="11"/>
    </row>
    <row r="91" spans="1:22" s="12" customFormat="1" ht="51" customHeight="1">
      <c r="A91" s="102"/>
      <c r="B91" s="25"/>
      <c r="C91" s="473"/>
      <c r="D91" s="473"/>
      <c r="E91" s="368"/>
      <c r="F91" s="468"/>
      <c r="G91" s="350"/>
      <c r="H91" s="473"/>
      <c r="I91" s="468"/>
      <c r="J91" s="350"/>
      <c r="K91" s="350"/>
      <c r="L91" s="350"/>
      <c r="M91" s="350"/>
      <c r="N91" s="350"/>
      <c r="O91" s="350"/>
      <c r="P91" s="350"/>
      <c r="Q91" s="350"/>
      <c r="R91" s="333"/>
      <c r="S91" s="266"/>
      <c r="T91" s="370"/>
      <c r="U91" s="28"/>
      <c r="V91" s="11"/>
    </row>
    <row r="92" spans="1:22" s="12" customFormat="1" ht="51" customHeight="1">
      <c r="A92" s="24"/>
      <c r="B92" s="25"/>
      <c r="C92" s="473"/>
      <c r="D92" s="473"/>
      <c r="E92" s="368"/>
      <c r="F92" s="468"/>
      <c r="G92" s="350"/>
      <c r="H92" s="473"/>
      <c r="I92" s="468"/>
      <c r="J92" s="350"/>
      <c r="K92" s="350"/>
      <c r="L92" s="350"/>
      <c r="M92" s="350"/>
      <c r="N92" s="350"/>
      <c r="O92" s="350"/>
      <c r="P92" s="350"/>
      <c r="Q92" s="350"/>
      <c r="R92" s="333"/>
      <c r="S92" s="266"/>
      <c r="T92" s="370"/>
      <c r="U92" s="28"/>
      <c r="V92" s="11"/>
    </row>
    <row r="93" spans="1:22" s="12" customFormat="1" ht="51" customHeight="1">
      <c r="A93" s="102"/>
      <c r="B93" s="25"/>
      <c r="C93" s="473"/>
      <c r="D93" s="473"/>
      <c r="E93" s="368"/>
      <c r="F93" s="468"/>
      <c r="G93" s="350"/>
      <c r="H93" s="473"/>
      <c r="I93" s="468"/>
      <c r="J93" s="350"/>
      <c r="K93" s="350"/>
      <c r="L93" s="350"/>
      <c r="M93" s="350"/>
      <c r="N93" s="350"/>
      <c r="O93" s="350"/>
      <c r="P93" s="350"/>
      <c r="Q93" s="350"/>
      <c r="R93" s="333"/>
      <c r="S93" s="266"/>
      <c r="T93" s="369"/>
      <c r="U93" s="114"/>
      <c r="V93" s="11"/>
    </row>
    <row r="94" spans="1:22" s="12" customFormat="1" ht="51" customHeight="1">
      <c r="A94" s="24"/>
      <c r="B94" s="25"/>
      <c r="C94" s="473"/>
      <c r="D94" s="473"/>
      <c r="E94" s="368"/>
      <c r="F94" s="468"/>
      <c r="G94" s="350"/>
      <c r="H94" s="243"/>
      <c r="I94" s="395"/>
      <c r="J94" s="243"/>
      <c r="K94" s="395"/>
      <c r="L94" s="243"/>
      <c r="M94" s="395"/>
      <c r="N94" s="243"/>
      <c r="O94" s="395"/>
      <c r="P94" s="350"/>
      <c r="Q94" s="350"/>
      <c r="R94" s="326"/>
      <c r="S94" s="266"/>
      <c r="T94" s="370"/>
      <c r="U94" s="28"/>
      <c r="V94" s="11"/>
    </row>
    <row r="95" spans="1:22" s="12" customFormat="1" ht="45.75" customHeight="1">
      <c r="A95" s="102"/>
      <c r="B95" s="112"/>
      <c r="C95" s="473"/>
      <c r="D95" s="473"/>
      <c r="E95" s="368"/>
      <c r="F95" s="468"/>
      <c r="G95" s="350"/>
      <c r="H95" s="473"/>
      <c r="I95" s="336"/>
      <c r="J95" s="350"/>
      <c r="K95" s="350"/>
      <c r="L95" s="350"/>
      <c r="M95" s="350"/>
      <c r="N95" s="350"/>
      <c r="O95" s="350"/>
      <c r="P95" s="350"/>
      <c r="Q95" s="350"/>
      <c r="R95" s="288"/>
      <c r="S95" s="266"/>
      <c r="T95" s="370"/>
      <c r="U95" s="28"/>
      <c r="V95" s="11"/>
    </row>
    <row r="96" spans="1:22" s="12" customFormat="1" ht="33" customHeight="1">
      <c r="A96" s="24"/>
      <c r="B96" s="112"/>
      <c r="C96" s="473"/>
      <c r="D96" s="473"/>
      <c r="E96" s="368"/>
      <c r="F96" s="468"/>
      <c r="G96" s="350"/>
      <c r="H96" s="350"/>
      <c r="I96" s="350"/>
      <c r="J96" s="473"/>
      <c r="K96" s="368"/>
      <c r="L96" s="350"/>
      <c r="M96" s="350"/>
      <c r="N96" s="350"/>
      <c r="O96" s="350"/>
      <c r="P96" s="350"/>
      <c r="Q96" s="350"/>
      <c r="R96" s="288"/>
      <c r="S96" s="266"/>
      <c r="T96" s="370"/>
      <c r="U96" s="28"/>
      <c r="V96" s="11"/>
    </row>
    <row r="97" spans="1:22" s="12" customFormat="1" ht="31.5" customHeight="1">
      <c r="A97" s="102"/>
      <c r="B97" s="112"/>
      <c r="C97" s="473"/>
      <c r="D97" s="473"/>
      <c r="E97" s="368"/>
      <c r="F97" s="468"/>
      <c r="G97" s="350"/>
      <c r="H97" s="350"/>
      <c r="I97" s="350"/>
      <c r="J97" s="350"/>
      <c r="K97" s="350"/>
      <c r="L97" s="473"/>
      <c r="M97" s="368"/>
      <c r="N97" s="350"/>
      <c r="O97" s="350"/>
      <c r="P97" s="350"/>
      <c r="Q97" s="350"/>
      <c r="R97" s="288"/>
      <c r="S97" s="266"/>
      <c r="T97" s="369"/>
      <c r="U97" s="114"/>
      <c r="V97" s="11"/>
    </row>
    <row r="98" spans="1:22" s="12" customFormat="1" ht="31.5" customHeight="1">
      <c r="A98" s="24"/>
      <c r="B98" s="112"/>
      <c r="C98" s="473"/>
      <c r="D98" s="473"/>
      <c r="E98" s="368"/>
      <c r="F98" s="468"/>
      <c r="G98" s="350"/>
      <c r="H98" s="350"/>
      <c r="I98" s="350"/>
      <c r="J98" s="350"/>
      <c r="K98" s="350"/>
      <c r="L98" s="350"/>
      <c r="M98" s="350"/>
      <c r="N98" s="473"/>
      <c r="O98" s="488"/>
      <c r="P98" s="350"/>
      <c r="Q98" s="350"/>
      <c r="R98" s="288"/>
      <c r="S98" s="266"/>
      <c r="T98" s="370"/>
      <c r="U98" s="28"/>
      <c r="V98" s="11"/>
    </row>
    <row r="99" spans="1:22" s="12" customFormat="1" ht="28.5" customHeight="1">
      <c r="A99" s="102"/>
      <c r="B99" s="112"/>
      <c r="C99" s="473"/>
      <c r="D99" s="473"/>
      <c r="E99" s="368"/>
      <c r="F99" s="368"/>
      <c r="G99" s="350"/>
      <c r="H99" s="473"/>
      <c r="I99" s="368"/>
      <c r="J99" s="350"/>
      <c r="K99" s="350"/>
      <c r="L99" s="350"/>
      <c r="M99" s="350"/>
      <c r="N99" s="350"/>
      <c r="O99" s="350"/>
      <c r="P99" s="350"/>
      <c r="Q99" s="350"/>
      <c r="R99" s="288"/>
      <c r="S99" s="266"/>
      <c r="T99" s="370"/>
      <c r="U99" s="28"/>
      <c r="V99" s="11"/>
    </row>
    <row r="100" spans="1:22" s="12" customFormat="1" ht="29.25" customHeight="1">
      <c r="A100" s="24"/>
      <c r="B100" s="112"/>
      <c r="C100" s="473"/>
      <c r="D100" s="473"/>
      <c r="E100" s="368"/>
      <c r="F100" s="368"/>
      <c r="G100" s="350"/>
      <c r="H100" s="350"/>
      <c r="I100" s="350"/>
      <c r="J100" s="473"/>
      <c r="K100" s="368"/>
      <c r="L100" s="350"/>
      <c r="M100" s="350"/>
      <c r="N100" s="350"/>
      <c r="O100" s="350"/>
      <c r="P100" s="350"/>
      <c r="Q100" s="350"/>
      <c r="R100" s="288"/>
      <c r="S100" s="266"/>
      <c r="T100" s="370"/>
      <c r="U100" s="28"/>
      <c r="V100" s="11"/>
    </row>
    <row r="101" spans="1:22" s="12" customFormat="1" ht="29.25" customHeight="1">
      <c r="A101" s="102"/>
      <c r="B101" s="112"/>
      <c r="C101" s="473"/>
      <c r="D101" s="473"/>
      <c r="E101" s="368"/>
      <c r="F101" s="368"/>
      <c r="G101" s="350"/>
      <c r="H101" s="350"/>
      <c r="I101" s="350"/>
      <c r="J101" s="350"/>
      <c r="K101" s="350"/>
      <c r="L101" s="473"/>
      <c r="M101" s="368"/>
      <c r="N101" s="350"/>
      <c r="O101" s="350"/>
      <c r="P101" s="350"/>
      <c r="Q101" s="350"/>
      <c r="R101" s="288"/>
      <c r="S101" s="266"/>
      <c r="T101" s="370"/>
      <c r="U101" s="28"/>
      <c r="V101" s="11"/>
    </row>
    <row r="102" spans="1:22" s="12" customFormat="1" ht="29.25" customHeight="1">
      <c r="A102" s="24"/>
      <c r="B102" s="112"/>
      <c r="C102" s="473"/>
      <c r="D102" s="473"/>
      <c r="E102" s="368"/>
      <c r="F102" s="368"/>
      <c r="G102" s="350"/>
      <c r="H102" s="350"/>
      <c r="I102" s="350"/>
      <c r="J102" s="350"/>
      <c r="K102" s="350"/>
      <c r="L102" s="350"/>
      <c r="M102" s="350"/>
      <c r="N102" s="473"/>
      <c r="O102" s="336"/>
      <c r="P102" s="350"/>
      <c r="Q102" s="350"/>
      <c r="R102" s="288"/>
      <c r="S102" s="266"/>
      <c r="T102" s="370"/>
      <c r="U102" s="28"/>
      <c r="V102" s="11"/>
    </row>
    <row r="103" spans="1:22" s="12" customFormat="1" ht="28.5" customHeight="1">
      <c r="A103" s="102"/>
      <c r="B103" s="112"/>
      <c r="C103" s="473"/>
      <c r="D103" s="473"/>
      <c r="E103" s="368"/>
      <c r="F103" s="468"/>
      <c r="G103" s="350"/>
      <c r="H103" s="473"/>
      <c r="I103" s="489"/>
      <c r="J103" s="350"/>
      <c r="K103" s="350"/>
      <c r="L103" s="350"/>
      <c r="M103" s="350"/>
      <c r="N103" s="350"/>
      <c r="O103" s="350"/>
      <c r="P103" s="350"/>
      <c r="Q103" s="350"/>
      <c r="R103" s="288"/>
      <c r="S103" s="266"/>
      <c r="T103" s="370"/>
      <c r="U103" s="28"/>
      <c r="V103" s="11"/>
    </row>
    <row r="104" spans="1:22" s="12" customFormat="1" ht="28.5" customHeight="1">
      <c r="A104" s="24"/>
      <c r="B104" s="112"/>
      <c r="C104" s="473"/>
      <c r="D104" s="473"/>
      <c r="E104" s="368"/>
      <c r="F104" s="468"/>
      <c r="G104" s="350"/>
      <c r="H104" s="473"/>
      <c r="I104" s="489"/>
      <c r="J104" s="350"/>
      <c r="K104" s="350"/>
      <c r="L104" s="350"/>
      <c r="M104" s="350"/>
      <c r="N104" s="350"/>
      <c r="O104" s="350"/>
      <c r="P104" s="350"/>
      <c r="Q104" s="350"/>
      <c r="R104" s="288"/>
      <c r="S104" s="266"/>
      <c r="T104" s="370"/>
      <c r="U104" s="28"/>
      <c r="V104" s="11"/>
    </row>
    <row r="105" spans="1:22" s="12" customFormat="1" ht="28.5" customHeight="1">
      <c r="A105" s="102"/>
      <c r="B105" s="112"/>
      <c r="C105" s="473"/>
      <c r="D105" s="473"/>
      <c r="E105" s="368"/>
      <c r="F105" s="468"/>
      <c r="G105" s="350"/>
      <c r="H105" s="473"/>
      <c r="I105" s="368"/>
      <c r="J105" s="350"/>
      <c r="K105" s="350"/>
      <c r="L105" s="350"/>
      <c r="M105" s="350"/>
      <c r="N105" s="350"/>
      <c r="O105" s="350"/>
      <c r="P105" s="350"/>
      <c r="Q105" s="350"/>
      <c r="R105" s="288"/>
      <c r="S105" s="266"/>
      <c r="T105" s="370"/>
      <c r="U105" s="28"/>
      <c r="V105" s="11"/>
    </row>
    <row r="106" spans="1:22" s="12" customFormat="1" ht="28.5" customHeight="1">
      <c r="A106" s="24"/>
      <c r="B106" s="112"/>
      <c r="C106" s="473"/>
      <c r="D106" s="473"/>
      <c r="E106" s="368"/>
      <c r="F106" s="468"/>
      <c r="G106" s="350"/>
      <c r="H106" s="350"/>
      <c r="I106" s="350"/>
      <c r="J106" s="350"/>
      <c r="K106" s="350"/>
      <c r="L106" s="473"/>
      <c r="M106" s="368"/>
      <c r="N106" s="350"/>
      <c r="O106" s="350"/>
      <c r="P106" s="350"/>
      <c r="Q106" s="350"/>
      <c r="R106" s="288"/>
      <c r="S106" s="266"/>
      <c r="T106" s="370"/>
      <c r="U106" s="28"/>
      <c r="V106" s="11"/>
    </row>
    <row r="107" spans="1:22" s="12" customFormat="1" ht="28.5" customHeight="1">
      <c r="A107" s="102"/>
      <c r="B107" s="112"/>
      <c r="C107" s="473"/>
      <c r="D107" s="473"/>
      <c r="E107" s="368"/>
      <c r="F107" s="468"/>
      <c r="G107" s="350"/>
      <c r="H107" s="350"/>
      <c r="I107" s="350"/>
      <c r="J107" s="350"/>
      <c r="K107" s="350"/>
      <c r="L107" s="473"/>
      <c r="M107" s="368"/>
      <c r="N107" s="350"/>
      <c r="O107" s="350"/>
      <c r="P107" s="350"/>
      <c r="Q107" s="350"/>
      <c r="R107" s="288"/>
      <c r="S107" s="266"/>
      <c r="T107" s="370"/>
      <c r="U107" s="28"/>
      <c r="V107" s="11"/>
    </row>
    <row r="108" spans="1:22" s="12" customFormat="1" ht="28.5" customHeight="1">
      <c r="A108" s="24"/>
      <c r="B108" s="112"/>
      <c r="C108" s="473"/>
      <c r="D108" s="473"/>
      <c r="E108" s="368"/>
      <c r="F108" s="468"/>
      <c r="G108" s="350"/>
      <c r="H108" s="350"/>
      <c r="I108" s="350"/>
      <c r="J108" s="350"/>
      <c r="K108" s="350"/>
      <c r="L108" s="370"/>
      <c r="M108" s="368"/>
      <c r="N108" s="350"/>
      <c r="O108" s="350"/>
      <c r="P108" s="350"/>
      <c r="Q108" s="350"/>
      <c r="R108" s="288"/>
      <c r="S108" s="266"/>
      <c r="T108" s="370"/>
      <c r="U108" s="28"/>
      <c r="V108" s="11"/>
    </row>
    <row r="109" spans="1:22" s="12" customFormat="1" ht="28.5" customHeight="1">
      <c r="A109" s="102"/>
      <c r="B109" s="112"/>
      <c r="C109" s="473"/>
      <c r="D109" s="473"/>
      <c r="E109" s="368"/>
      <c r="F109" s="468"/>
      <c r="G109" s="350"/>
      <c r="H109" s="350"/>
      <c r="I109" s="350"/>
      <c r="J109" s="473"/>
      <c r="K109" s="489"/>
      <c r="L109" s="350"/>
      <c r="M109" s="350"/>
      <c r="N109" s="350"/>
      <c r="O109" s="350"/>
      <c r="P109" s="350"/>
      <c r="Q109" s="350"/>
      <c r="R109" s="288"/>
      <c r="S109" s="266"/>
      <c r="T109" s="370"/>
      <c r="U109" s="28"/>
      <c r="V109" s="11"/>
    </row>
    <row r="110" spans="1:22" s="12" customFormat="1" ht="28.5" customHeight="1">
      <c r="A110" s="24"/>
      <c r="B110" s="112"/>
      <c r="C110" s="473"/>
      <c r="D110" s="473"/>
      <c r="E110" s="368"/>
      <c r="F110" s="468"/>
      <c r="G110" s="350"/>
      <c r="H110" s="350"/>
      <c r="I110" s="350"/>
      <c r="J110" s="370"/>
      <c r="K110" s="368"/>
      <c r="L110" s="350"/>
      <c r="M110" s="350"/>
      <c r="N110" s="350"/>
      <c r="O110" s="350"/>
      <c r="P110" s="350"/>
      <c r="Q110" s="350"/>
      <c r="R110" s="288"/>
      <c r="S110" s="266"/>
      <c r="T110" s="487"/>
      <c r="U110" s="323"/>
      <c r="V110" s="11"/>
    </row>
    <row r="111" spans="1:22" s="12" customFormat="1" ht="28.5" customHeight="1">
      <c r="A111" s="102"/>
      <c r="B111" s="112"/>
      <c r="C111" s="473"/>
      <c r="D111" s="473"/>
      <c r="E111" s="368"/>
      <c r="F111" s="468"/>
      <c r="G111" s="350"/>
      <c r="H111" s="350"/>
      <c r="I111" s="350"/>
      <c r="J111" s="350"/>
      <c r="K111" s="350"/>
      <c r="L111" s="350"/>
      <c r="M111" s="350"/>
      <c r="N111" s="473"/>
      <c r="O111" s="368"/>
      <c r="P111" s="350"/>
      <c r="Q111" s="350"/>
      <c r="R111" s="288"/>
      <c r="S111" s="266"/>
      <c r="T111" s="370"/>
      <c r="U111" s="28"/>
      <c r="V111" s="11"/>
    </row>
    <row r="112" spans="1:22" s="12" customFormat="1" ht="28.5" customHeight="1">
      <c r="A112" s="24"/>
      <c r="B112" s="112"/>
      <c r="C112" s="473"/>
      <c r="D112" s="473"/>
      <c r="E112" s="368"/>
      <c r="F112" s="468"/>
      <c r="G112" s="350"/>
      <c r="H112" s="473"/>
      <c r="I112" s="488"/>
      <c r="J112" s="350"/>
      <c r="K112" s="350"/>
      <c r="L112" s="350"/>
      <c r="M112" s="350"/>
      <c r="N112" s="350"/>
      <c r="O112" s="350"/>
      <c r="P112" s="350"/>
      <c r="Q112" s="350"/>
      <c r="R112" s="288"/>
      <c r="S112" s="266"/>
      <c r="T112" s="370"/>
      <c r="U112" s="28"/>
      <c r="V112" s="11"/>
    </row>
    <row r="113" spans="1:24" s="12" customFormat="1" ht="28.5" customHeight="1">
      <c r="A113" s="102"/>
      <c r="B113" s="112"/>
      <c r="C113" s="473"/>
      <c r="D113" s="473"/>
      <c r="E113" s="368"/>
      <c r="F113" s="468"/>
      <c r="G113" s="350"/>
      <c r="H113" s="350"/>
      <c r="I113" s="350"/>
      <c r="J113" s="473"/>
      <c r="K113" s="488"/>
      <c r="L113" s="350"/>
      <c r="M113" s="350"/>
      <c r="N113" s="350"/>
      <c r="O113" s="350"/>
      <c r="P113" s="350"/>
      <c r="Q113" s="350"/>
      <c r="R113" s="288"/>
      <c r="S113" s="266"/>
      <c r="T113" s="370"/>
      <c r="U113" s="28"/>
      <c r="V113" s="11"/>
    </row>
    <row r="114" spans="1:24" s="12" customFormat="1" ht="28.5" customHeight="1">
      <c r="A114" s="24"/>
      <c r="B114" s="112"/>
      <c r="C114" s="473"/>
      <c r="D114" s="473"/>
      <c r="E114" s="368"/>
      <c r="F114" s="468"/>
      <c r="G114" s="350"/>
      <c r="H114" s="350"/>
      <c r="I114" s="350"/>
      <c r="J114" s="350"/>
      <c r="K114" s="350"/>
      <c r="L114" s="473"/>
      <c r="M114" s="488"/>
      <c r="N114" s="350"/>
      <c r="O114" s="350"/>
      <c r="P114" s="350"/>
      <c r="Q114" s="350"/>
      <c r="R114" s="288"/>
      <c r="S114" s="266"/>
      <c r="T114" s="370"/>
      <c r="U114" s="28"/>
      <c r="V114" s="11"/>
    </row>
    <row r="115" spans="1:24" s="12" customFormat="1" ht="28.5" customHeight="1">
      <c r="A115" s="102"/>
      <c r="B115" s="112"/>
      <c r="C115" s="473"/>
      <c r="D115" s="473"/>
      <c r="E115" s="368"/>
      <c r="F115" s="468"/>
      <c r="G115" s="350"/>
      <c r="H115" s="350"/>
      <c r="I115" s="350"/>
      <c r="J115" s="350"/>
      <c r="K115" s="350"/>
      <c r="L115" s="350"/>
      <c r="M115" s="350"/>
      <c r="N115" s="473"/>
      <c r="O115" s="488"/>
      <c r="P115" s="350"/>
      <c r="Q115" s="350"/>
      <c r="R115" s="288"/>
      <c r="S115" s="266"/>
      <c r="T115" s="370"/>
      <c r="U115" s="28"/>
      <c r="V115" s="11"/>
    </row>
    <row r="116" spans="1:24" s="12" customFormat="1" ht="28.5" customHeight="1">
      <c r="A116" s="24"/>
      <c r="B116" s="491"/>
      <c r="C116" s="473"/>
      <c r="D116" s="473"/>
      <c r="E116" s="368"/>
      <c r="F116" s="468"/>
      <c r="G116" s="350"/>
      <c r="H116" s="473"/>
      <c r="I116" s="395"/>
      <c r="J116" s="350"/>
      <c r="K116" s="350"/>
      <c r="L116" s="350"/>
      <c r="M116" s="350"/>
      <c r="N116" s="350"/>
      <c r="O116" s="350"/>
      <c r="P116" s="350"/>
      <c r="Q116" s="350"/>
      <c r="R116" s="288"/>
      <c r="S116" s="266"/>
      <c r="T116" s="370"/>
      <c r="U116" s="28"/>
      <c r="V116" s="11"/>
    </row>
    <row r="117" spans="1:24" s="12" customFormat="1" ht="28.5" customHeight="1">
      <c r="A117" s="102"/>
      <c r="B117" s="332"/>
      <c r="C117" s="473"/>
      <c r="D117" s="473"/>
      <c r="E117" s="368"/>
      <c r="F117" s="468"/>
      <c r="G117" s="350"/>
      <c r="H117" s="350"/>
      <c r="I117" s="350"/>
      <c r="J117" s="473"/>
      <c r="K117" s="395"/>
      <c r="L117" s="350"/>
      <c r="M117" s="350"/>
      <c r="N117" s="350"/>
      <c r="O117" s="350"/>
      <c r="P117" s="350"/>
      <c r="Q117" s="350"/>
      <c r="R117" s="288"/>
      <c r="S117" s="266"/>
      <c r="T117" s="487"/>
      <c r="U117" s="323"/>
      <c r="V117" s="11"/>
    </row>
    <row r="118" spans="1:24" s="12" customFormat="1" ht="28.5" customHeight="1">
      <c r="A118" s="24"/>
      <c r="B118" s="332"/>
      <c r="C118" s="473"/>
      <c r="D118" s="473"/>
      <c r="E118" s="368"/>
      <c r="F118" s="468"/>
      <c r="G118" s="350"/>
      <c r="H118" s="350"/>
      <c r="I118" s="350"/>
      <c r="J118" s="350"/>
      <c r="K118" s="350"/>
      <c r="L118" s="473"/>
      <c r="M118" s="395"/>
      <c r="N118" s="350"/>
      <c r="O118" s="350"/>
      <c r="P118" s="350"/>
      <c r="Q118" s="350"/>
      <c r="R118" s="288"/>
      <c r="S118" s="266"/>
      <c r="T118" s="370"/>
      <c r="U118" s="28"/>
      <c r="V118" s="11"/>
    </row>
    <row r="119" spans="1:24" s="12" customFormat="1" ht="28.5" customHeight="1">
      <c r="A119" s="118"/>
      <c r="B119" s="294"/>
      <c r="C119" s="485"/>
      <c r="D119" s="485"/>
      <c r="E119" s="375"/>
      <c r="F119" s="440"/>
      <c r="G119" s="354"/>
      <c r="H119" s="354"/>
      <c r="I119" s="354"/>
      <c r="J119" s="354"/>
      <c r="K119" s="354"/>
      <c r="L119" s="354"/>
      <c r="M119" s="354"/>
      <c r="N119" s="485"/>
      <c r="O119" s="416"/>
      <c r="P119" s="354"/>
      <c r="Q119" s="354"/>
      <c r="R119" s="344"/>
      <c r="S119" s="273"/>
      <c r="T119" s="369"/>
      <c r="U119" s="114"/>
      <c r="V119" s="11"/>
    </row>
    <row r="120" spans="1:24" s="12" customFormat="1" ht="28.5" customHeight="1">
      <c r="A120" s="24"/>
      <c r="B120" s="112"/>
      <c r="C120" s="473"/>
      <c r="D120" s="473"/>
      <c r="E120" s="368"/>
      <c r="F120" s="468"/>
      <c r="G120" s="350"/>
      <c r="H120" s="350"/>
      <c r="I120" s="350"/>
      <c r="J120" s="350"/>
      <c r="K120" s="350"/>
      <c r="L120" s="350"/>
      <c r="M120" s="350"/>
      <c r="N120" s="473"/>
      <c r="O120" s="488"/>
      <c r="P120" s="350"/>
      <c r="Q120" s="350"/>
      <c r="R120" s="288"/>
      <c r="S120" s="266"/>
      <c r="T120" s="370"/>
      <c r="U120" s="28"/>
      <c r="V120" s="11"/>
    </row>
    <row r="121" spans="1:24" s="12" customFormat="1" ht="28.5" customHeight="1">
      <c r="A121" s="118">
        <v>127</v>
      </c>
      <c r="B121" s="491"/>
      <c r="C121" s="473"/>
      <c r="D121" s="473"/>
      <c r="E121" s="368"/>
      <c r="F121" s="468"/>
      <c r="G121" s="350"/>
      <c r="H121" s="473"/>
      <c r="I121" s="395"/>
      <c r="J121" s="350"/>
      <c r="K121" s="350"/>
      <c r="L121" s="350"/>
      <c r="M121" s="350"/>
      <c r="N121" s="350"/>
      <c r="O121" s="350"/>
      <c r="P121" s="350"/>
      <c r="Q121" s="350"/>
      <c r="R121" s="288"/>
      <c r="S121" s="266"/>
      <c r="T121" s="370"/>
      <c r="U121" s="28"/>
      <c r="V121" s="11"/>
    </row>
    <row r="122" spans="1:24" s="12" customFormat="1" ht="28.5" customHeight="1">
      <c r="A122" s="24">
        <v>128</v>
      </c>
      <c r="B122" s="332"/>
      <c r="C122" s="473"/>
      <c r="D122" s="473"/>
      <c r="E122" s="368"/>
      <c r="F122" s="468"/>
      <c r="G122" s="350"/>
      <c r="H122" s="350"/>
      <c r="I122" s="350"/>
      <c r="J122" s="473"/>
      <c r="K122" s="395"/>
      <c r="L122" s="350"/>
      <c r="M122" s="350"/>
      <c r="N122" s="350"/>
      <c r="O122" s="350"/>
      <c r="P122" s="350"/>
      <c r="Q122" s="350"/>
      <c r="R122" s="288"/>
      <c r="S122" s="266"/>
      <c r="T122" s="487"/>
      <c r="U122" s="323"/>
      <c r="V122" s="11"/>
    </row>
    <row r="123" spans="1:24" s="12" customFormat="1" ht="28.5" customHeight="1">
      <c r="A123" s="118">
        <v>129</v>
      </c>
      <c r="B123" s="332"/>
      <c r="C123" s="473"/>
      <c r="D123" s="473"/>
      <c r="E123" s="368"/>
      <c r="F123" s="468"/>
      <c r="G123" s="350"/>
      <c r="H123" s="350"/>
      <c r="I123" s="350"/>
      <c r="J123" s="350"/>
      <c r="K123" s="350"/>
      <c r="L123" s="473"/>
      <c r="M123" s="395"/>
      <c r="N123" s="350"/>
      <c r="O123" s="350"/>
      <c r="P123" s="350"/>
      <c r="Q123" s="350"/>
      <c r="R123" s="288"/>
      <c r="S123" s="266"/>
      <c r="T123" s="370"/>
      <c r="U123" s="28"/>
      <c r="V123" s="11"/>
    </row>
    <row r="124" spans="1:24" s="12" customFormat="1" ht="28.5" customHeight="1">
      <c r="A124" s="13">
        <v>130</v>
      </c>
      <c r="B124" s="282"/>
      <c r="C124" s="483"/>
      <c r="D124" s="483"/>
      <c r="E124" s="484"/>
      <c r="F124" s="464"/>
      <c r="G124" s="356"/>
      <c r="H124" s="356"/>
      <c r="I124" s="356"/>
      <c r="J124" s="356"/>
      <c r="K124" s="356"/>
      <c r="L124" s="356"/>
      <c r="M124" s="356"/>
      <c r="N124" s="483"/>
      <c r="O124" s="380"/>
      <c r="P124" s="356"/>
      <c r="Q124" s="356"/>
      <c r="R124" s="334"/>
      <c r="S124" s="492"/>
      <c r="T124" s="381"/>
      <c r="U124" s="29"/>
      <c r="V124" s="11"/>
    </row>
    <row r="125" spans="1:24" s="12" customFormat="1">
      <c r="G125" s="134"/>
      <c r="H125" s="66"/>
      <c r="I125" s="67"/>
      <c r="J125" s="67"/>
      <c r="K125" s="67"/>
      <c r="L125" s="66"/>
      <c r="M125" s="67"/>
      <c r="N125" s="66"/>
      <c r="O125" s="67"/>
      <c r="P125" s="66"/>
      <c r="Q125" s="67"/>
      <c r="R125" s="66"/>
      <c r="S125" s="67"/>
      <c r="T125" s="67"/>
      <c r="U125" s="67"/>
    </row>
    <row r="126" spans="1:24" s="14" customFormat="1" ht="20.100000000000001" customHeight="1">
      <c r="A126" s="732" t="s">
        <v>9</v>
      </c>
      <c r="B126" s="732"/>
      <c r="C126" s="732"/>
      <c r="D126" s="732"/>
      <c r="E126" s="732"/>
      <c r="F126" s="732"/>
      <c r="G126" s="732"/>
      <c r="H126" s="732"/>
      <c r="I126" s="732"/>
      <c r="J126" s="732"/>
      <c r="K126" s="732"/>
      <c r="L126" s="732"/>
      <c r="M126" s="732"/>
      <c r="N126" s="732"/>
      <c r="O126" s="732"/>
      <c r="P126" s="732"/>
      <c r="Q126" s="732"/>
      <c r="R126" s="732"/>
      <c r="S126" s="732"/>
      <c r="T126" s="732"/>
      <c r="U126" s="732"/>
      <c r="V126" s="732"/>
      <c r="W126" s="135"/>
      <c r="X126" s="135"/>
    </row>
    <row r="127" spans="1:24" s="14" customFormat="1" ht="20.100000000000001" customHeight="1">
      <c r="A127" s="15" t="s">
        <v>10</v>
      </c>
      <c r="B127" s="744" t="s">
        <v>11</v>
      </c>
      <c r="C127" s="744"/>
      <c r="D127" s="744"/>
      <c r="E127" s="16"/>
      <c r="F127" s="16"/>
      <c r="G127" s="135"/>
      <c r="H127" s="16"/>
      <c r="I127" s="135"/>
      <c r="J127" s="135"/>
      <c r="K127" s="135"/>
      <c r="L127" s="16"/>
      <c r="M127" s="135"/>
      <c r="N127" s="16"/>
      <c r="O127" s="135"/>
      <c r="P127" s="16"/>
      <c r="Q127" s="135"/>
      <c r="R127" s="16"/>
      <c r="S127" s="135"/>
      <c r="T127" s="135"/>
      <c r="U127" s="135"/>
      <c r="V127" s="135"/>
      <c r="W127" s="135"/>
      <c r="X127" s="135"/>
    </row>
    <row r="128" spans="1:24" s="17" customFormat="1" ht="21.75">
      <c r="B128" s="17" t="s">
        <v>12</v>
      </c>
      <c r="G128" s="18"/>
      <c r="H128" s="16"/>
      <c r="I128" s="19"/>
      <c r="J128" s="19"/>
      <c r="K128" s="19"/>
      <c r="L128" s="16"/>
      <c r="M128" s="19"/>
      <c r="N128" s="16"/>
      <c r="O128" s="19"/>
      <c r="P128" s="16"/>
      <c r="Q128" s="19"/>
      <c r="R128" s="16"/>
      <c r="S128" s="19"/>
      <c r="T128" s="19"/>
      <c r="U128" s="19"/>
    </row>
  </sheetData>
  <mergeCells count="20">
    <mergeCell ref="A2:S2"/>
    <mergeCell ref="A4:A6"/>
    <mergeCell ref="B4:B6"/>
    <mergeCell ref="C4:G4"/>
    <mergeCell ref="H4:S4"/>
    <mergeCell ref="N5:O5"/>
    <mergeCell ref="R5:S5"/>
    <mergeCell ref="P5:Q5"/>
    <mergeCell ref="A126:V126"/>
    <mergeCell ref="B127:D127"/>
    <mergeCell ref="U4:U6"/>
    <mergeCell ref="C5:C6"/>
    <mergeCell ref="D5:D6"/>
    <mergeCell ref="E5:E6"/>
    <mergeCell ref="F5:F6"/>
    <mergeCell ref="G5:G6"/>
    <mergeCell ref="H5:I5"/>
    <mergeCell ref="J5:K5"/>
    <mergeCell ref="L5:M5"/>
    <mergeCell ref="T4:T6"/>
  </mergeCells>
  <printOptions horizontalCentered="1"/>
  <pageMargins left="0.39" right="0.28999999999999998" top="0.38" bottom="0.41" header="0.39370078740157483" footer="0.23622047244094491"/>
  <pageSetup paperSize="9" scale="50" orientation="landscape" r:id="rId1"/>
  <headerFooter alignWithMargins="0">
    <oddFooter>&amp;C&amp;P/&amp;N&amp;R&amp;A</oddFooter>
  </headerFooter>
  <colBreaks count="1" manualBreakCount="1">
    <brk id="20" max="16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Z100"/>
  <sheetViews>
    <sheetView view="pageBreakPreview" topLeftCell="A50" zoomScale="90" zoomScaleSheetLayoutView="90" workbookViewId="0">
      <selection activeCell="A68" sqref="A68:XFD68"/>
    </sheetView>
  </sheetViews>
  <sheetFormatPr defaultColWidth="8.125" defaultRowHeight="24"/>
  <cols>
    <col min="1" max="1" width="4.125" style="2" customWidth="1"/>
    <col min="2" max="2" width="33.5" style="2" customWidth="1"/>
    <col min="3" max="3" width="5.5" style="2" customWidth="1"/>
    <col min="4" max="4" width="6" style="2" customWidth="1"/>
    <col min="5" max="5" width="9.5" style="2" customWidth="1"/>
    <col min="6" max="6" width="10.5" style="2" customWidth="1"/>
    <col min="7" max="7" width="10.125" style="122" customWidth="1"/>
    <col min="8" max="8" width="6.375" style="66" customWidth="1"/>
    <col min="9" max="9" width="11.5" style="67" customWidth="1"/>
    <col min="10" max="10" width="6.375" style="67" customWidth="1"/>
    <col min="11" max="11" width="11.375" style="67" customWidth="1"/>
    <col min="12" max="12" width="6.375" style="66" customWidth="1"/>
    <col min="13" max="13" width="11.375" style="67" customWidth="1"/>
    <col min="14" max="14" width="6.375" style="66" customWidth="1"/>
    <col min="15" max="15" width="11.375" style="67" customWidth="1"/>
    <col min="16" max="16" width="6.375" style="66" customWidth="1"/>
    <col min="17" max="17" width="11.25" style="67" customWidth="1"/>
    <col min="18" max="18" width="6.375" style="66" customWidth="1"/>
    <col min="19" max="19" width="12.75" style="67" customWidth="1"/>
    <col min="20" max="20" width="7.625" style="67" customWidth="1"/>
    <col min="21" max="21" width="31.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V2" s="76"/>
      <c r="W2" s="76"/>
      <c r="X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  <c r="U3" s="2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48" t="s">
        <v>15</v>
      </c>
      <c r="U4" s="119"/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35">
        <v>2568</v>
      </c>
      <c r="K5" s="736"/>
      <c r="L5" s="727">
        <v>2569</v>
      </c>
      <c r="M5" s="727"/>
      <c r="N5" s="727">
        <v>2570</v>
      </c>
      <c r="O5" s="727"/>
      <c r="P5" s="727">
        <v>2571</v>
      </c>
      <c r="Q5" s="727"/>
      <c r="R5" s="727" t="s">
        <v>5</v>
      </c>
      <c r="S5" s="727"/>
      <c r="T5" s="748"/>
      <c r="U5" s="119"/>
    </row>
    <row r="6" spans="1:26" s="6" customFormat="1" ht="66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48"/>
      <c r="U6" s="119"/>
    </row>
    <row r="7" spans="1:26" s="38" customFormat="1">
      <c r="A7" s="39" t="s">
        <v>13</v>
      </c>
      <c r="B7" s="40"/>
      <c r="C7" s="144"/>
      <c r="D7" s="144"/>
      <c r="E7" s="145"/>
      <c r="F7" s="146">
        <f>F9+F68</f>
        <v>254919700</v>
      </c>
      <c r="G7" s="146">
        <f t="shared" ref="G7:S7" si="0">G9+G68</f>
        <v>121020100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529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>
        <f>F9</f>
        <v>43477000</v>
      </c>
      <c r="G8" s="88">
        <f>G9</f>
        <v>33032200</v>
      </c>
      <c r="H8" s="88">
        <f t="shared" ref="H8:R8" si="1">H9</f>
        <v>0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0</v>
      </c>
      <c r="R8" s="88">
        <f t="shared" si="1"/>
        <v>0</v>
      </c>
      <c r="S8" s="88">
        <f>S9</f>
        <v>0</v>
      </c>
      <c r="T8" s="45"/>
      <c r="U8" s="530"/>
      <c r="X8" s="47"/>
    </row>
    <row r="9" spans="1:26" s="1" customFormat="1">
      <c r="A9" s="338" t="s">
        <v>40</v>
      </c>
      <c r="B9" s="137"/>
      <c r="C9" s="149"/>
      <c r="D9" s="149"/>
      <c r="E9" s="150"/>
      <c r="F9" s="151">
        <f>SUM(F10:F41)</f>
        <v>43477000</v>
      </c>
      <c r="G9" s="152">
        <f>SUM(G10:G22)</f>
        <v>33032200</v>
      </c>
      <c r="H9" s="271">
        <f t="shared" ref="H9:M9" si="2">SUM(H23:H61)</f>
        <v>0</v>
      </c>
      <c r="I9" s="271">
        <f t="shared" si="2"/>
        <v>0</v>
      </c>
      <c r="J9" s="271">
        <f t="shared" si="2"/>
        <v>0</v>
      </c>
      <c r="K9" s="271">
        <f t="shared" si="2"/>
        <v>0</v>
      </c>
      <c r="L9" s="271">
        <f t="shared" si="2"/>
        <v>0</v>
      </c>
      <c r="M9" s="271">
        <f t="shared" si="2"/>
        <v>0</v>
      </c>
      <c r="N9" s="271">
        <v>0</v>
      </c>
      <c r="O9" s="271">
        <f>SUM(O23:O61)</f>
        <v>0</v>
      </c>
      <c r="P9" s="138"/>
      <c r="Q9" s="271">
        <f>SUM(Q10:Q67)</f>
        <v>0</v>
      </c>
      <c r="R9" s="271">
        <f>H9+J9+L9+N9+P9</f>
        <v>0</v>
      </c>
      <c r="S9" s="271">
        <f>I9+K9+M9+O9+Q9</f>
        <v>0</v>
      </c>
      <c r="T9" s="138"/>
      <c r="U9" s="232"/>
    </row>
    <row r="10" spans="1:26" s="1" customFormat="1">
      <c r="A10" s="299">
        <v>1</v>
      </c>
      <c r="B10" s="107" t="s">
        <v>86</v>
      </c>
      <c r="C10" s="475">
        <v>1</v>
      </c>
      <c r="D10" s="475" t="s">
        <v>53</v>
      </c>
      <c r="E10" s="509">
        <v>2370000</v>
      </c>
      <c r="F10" s="509">
        <f>E10*C10</f>
        <v>2370000</v>
      </c>
      <c r="G10" s="510">
        <f>F10</f>
        <v>2370000</v>
      </c>
      <c r="H10" s="350"/>
      <c r="I10" s="351"/>
      <c r="J10" s="351"/>
      <c r="K10" s="351"/>
      <c r="L10" s="350"/>
      <c r="M10" s="351"/>
      <c r="N10" s="350"/>
      <c r="O10" s="351"/>
      <c r="P10" s="350"/>
      <c r="Q10" s="351"/>
      <c r="R10" s="347"/>
      <c r="S10" s="347"/>
      <c r="T10" s="370"/>
      <c r="U10" s="11"/>
    </row>
    <row r="11" spans="1:26" s="12" customFormat="1" ht="48">
      <c r="A11" s="293">
        <v>2</v>
      </c>
      <c r="B11" s="103" t="s">
        <v>87</v>
      </c>
      <c r="C11" s="473">
        <v>1</v>
      </c>
      <c r="D11" s="473" t="s">
        <v>53</v>
      </c>
      <c r="E11" s="511">
        <v>2247000</v>
      </c>
      <c r="F11" s="509">
        <f t="shared" ref="F11:F39" si="3">E11*C11</f>
        <v>2247000</v>
      </c>
      <c r="G11" s="510">
        <f t="shared" ref="G11:G22" si="4">F11</f>
        <v>2247000</v>
      </c>
      <c r="H11" s="350"/>
      <c r="I11" s="352"/>
      <c r="J11" s="352"/>
      <c r="K11" s="352"/>
      <c r="L11" s="350"/>
      <c r="M11" s="352"/>
      <c r="N11" s="350"/>
      <c r="O11" s="352"/>
      <c r="P11" s="350"/>
      <c r="Q11" s="352"/>
      <c r="R11" s="275"/>
      <c r="S11" s="275"/>
      <c r="T11" s="370"/>
      <c r="U11" s="11"/>
    </row>
    <row r="12" spans="1:26" s="12" customFormat="1">
      <c r="A12" s="299">
        <v>3</v>
      </c>
      <c r="B12" s="25" t="s">
        <v>88</v>
      </c>
      <c r="C12" s="473">
        <v>1</v>
      </c>
      <c r="D12" s="473" t="s">
        <v>53</v>
      </c>
      <c r="E12" s="511">
        <v>3800000</v>
      </c>
      <c r="F12" s="509">
        <f t="shared" si="3"/>
        <v>3800000</v>
      </c>
      <c r="G12" s="510">
        <f t="shared" si="4"/>
        <v>3800000</v>
      </c>
      <c r="H12" s="350"/>
      <c r="I12" s="352"/>
      <c r="J12" s="352"/>
      <c r="K12" s="352"/>
      <c r="L12" s="350"/>
      <c r="M12" s="352"/>
      <c r="N12" s="350"/>
      <c r="O12" s="352"/>
      <c r="P12" s="350"/>
      <c r="Q12" s="352"/>
      <c r="R12" s="275"/>
      <c r="S12" s="275"/>
      <c r="T12" s="370"/>
      <c r="U12" s="11"/>
    </row>
    <row r="13" spans="1:26" s="12" customFormat="1">
      <c r="A13" s="293">
        <v>4</v>
      </c>
      <c r="B13" s="25" t="s">
        <v>89</v>
      </c>
      <c r="C13" s="473">
        <v>1</v>
      </c>
      <c r="D13" s="473" t="s">
        <v>90</v>
      </c>
      <c r="E13" s="511">
        <v>3500000</v>
      </c>
      <c r="F13" s="509">
        <f t="shared" si="3"/>
        <v>3500000</v>
      </c>
      <c r="G13" s="510">
        <f t="shared" si="4"/>
        <v>3500000</v>
      </c>
      <c r="H13" s="350"/>
      <c r="I13" s="352"/>
      <c r="J13" s="352"/>
      <c r="K13" s="352"/>
      <c r="L13" s="350"/>
      <c r="M13" s="352"/>
      <c r="N13" s="350"/>
      <c r="O13" s="352"/>
      <c r="P13" s="350"/>
      <c r="Q13" s="352"/>
      <c r="R13" s="275"/>
      <c r="S13" s="275"/>
      <c r="T13" s="370"/>
      <c r="U13" s="11"/>
    </row>
    <row r="14" spans="1:26" s="12" customFormat="1" ht="48">
      <c r="A14" s="299">
        <v>5</v>
      </c>
      <c r="B14" s="25" t="s">
        <v>91</v>
      </c>
      <c r="C14" s="473">
        <v>1</v>
      </c>
      <c r="D14" s="473" t="s">
        <v>53</v>
      </c>
      <c r="E14" s="511">
        <v>1754800</v>
      </c>
      <c r="F14" s="509">
        <f t="shared" si="3"/>
        <v>1754800</v>
      </c>
      <c r="G14" s="510">
        <f t="shared" si="4"/>
        <v>1754800</v>
      </c>
      <c r="H14" s="350"/>
      <c r="I14" s="352"/>
      <c r="J14" s="352"/>
      <c r="K14" s="352"/>
      <c r="L14" s="350"/>
      <c r="M14" s="352"/>
      <c r="N14" s="350"/>
      <c r="O14" s="352"/>
      <c r="P14" s="350"/>
      <c r="Q14" s="352"/>
      <c r="R14" s="275"/>
      <c r="S14" s="275"/>
      <c r="T14" s="370"/>
      <c r="U14" s="329"/>
    </row>
    <row r="15" spans="1:26" s="12" customFormat="1" ht="48">
      <c r="A15" s="293">
        <v>6</v>
      </c>
      <c r="B15" s="25" t="s">
        <v>92</v>
      </c>
      <c r="C15" s="473">
        <v>1</v>
      </c>
      <c r="D15" s="473" t="s">
        <v>53</v>
      </c>
      <c r="E15" s="511">
        <v>3263500</v>
      </c>
      <c r="F15" s="509">
        <f t="shared" si="3"/>
        <v>3263500</v>
      </c>
      <c r="G15" s="510">
        <f t="shared" si="4"/>
        <v>3263500</v>
      </c>
      <c r="H15" s="350"/>
      <c r="I15" s="352"/>
      <c r="J15" s="352"/>
      <c r="K15" s="352"/>
      <c r="L15" s="350"/>
      <c r="M15" s="352"/>
      <c r="N15" s="350"/>
      <c r="O15" s="352"/>
      <c r="P15" s="350"/>
      <c r="Q15" s="352"/>
      <c r="R15" s="275"/>
      <c r="S15" s="275"/>
      <c r="T15" s="370"/>
      <c r="U15" s="11"/>
    </row>
    <row r="16" spans="1:26" s="12" customFormat="1" ht="48">
      <c r="A16" s="299">
        <v>7</v>
      </c>
      <c r="B16" s="25" t="s">
        <v>93</v>
      </c>
      <c r="C16" s="473">
        <v>1</v>
      </c>
      <c r="D16" s="473" t="s">
        <v>53</v>
      </c>
      <c r="E16" s="511">
        <v>1626400</v>
      </c>
      <c r="F16" s="509">
        <f t="shared" si="3"/>
        <v>1626400</v>
      </c>
      <c r="G16" s="510">
        <f t="shared" si="4"/>
        <v>1626400</v>
      </c>
      <c r="H16" s="350"/>
      <c r="I16" s="352"/>
      <c r="J16" s="352"/>
      <c r="K16" s="352"/>
      <c r="L16" s="350"/>
      <c r="M16" s="352"/>
      <c r="N16" s="350"/>
      <c r="O16" s="352"/>
      <c r="P16" s="350"/>
      <c r="Q16" s="352"/>
      <c r="R16" s="275"/>
      <c r="S16" s="275"/>
      <c r="T16" s="370"/>
      <c r="U16" s="11"/>
    </row>
    <row r="17" spans="1:21" s="12" customFormat="1">
      <c r="A17" s="293">
        <v>8</v>
      </c>
      <c r="B17" s="25" t="s">
        <v>94</v>
      </c>
      <c r="C17" s="473">
        <v>1</v>
      </c>
      <c r="D17" s="473" t="s">
        <v>63</v>
      </c>
      <c r="E17" s="511">
        <v>1230500</v>
      </c>
      <c r="F17" s="509">
        <f t="shared" si="3"/>
        <v>1230500</v>
      </c>
      <c r="G17" s="510">
        <f t="shared" si="4"/>
        <v>1230500</v>
      </c>
      <c r="H17" s="350"/>
      <c r="I17" s="352"/>
      <c r="J17" s="352"/>
      <c r="K17" s="352"/>
      <c r="L17" s="350"/>
      <c r="M17" s="352"/>
      <c r="N17" s="350"/>
      <c r="O17" s="352"/>
      <c r="P17" s="350"/>
      <c r="Q17" s="352"/>
      <c r="R17" s="275"/>
      <c r="S17" s="275"/>
      <c r="T17" s="513"/>
      <c r="U17" s="11"/>
    </row>
    <row r="18" spans="1:21" s="1" customFormat="1">
      <c r="A18" s="299">
        <v>9</v>
      </c>
      <c r="B18" s="112" t="s">
        <v>95</v>
      </c>
      <c r="C18" s="473">
        <v>1</v>
      </c>
      <c r="D18" s="473" t="s">
        <v>53</v>
      </c>
      <c r="E18" s="511">
        <v>3210000</v>
      </c>
      <c r="F18" s="509">
        <f t="shared" si="3"/>
        <v>3210000</v>
      </c>
      <c r="G18" s="510">
        <f t="shared" si="4"/>
        <v>3210000</v>
      </c>
      <c r="H18" s="243"/>
      <c r="I18" s="395"/>
      <c r="J18" s="395"/>
      <c r="K18" s="395"/>
      <c r="L18" s="243"/>
      <c r="M18" s="395"/>
      <c r="N18" s="243"/>
      <c r="O18" s="395"/>
      <c r="P18" s="243"/>
      <c r="Q18" s="395"/>
      <c r="R18" s="275"/>
      <c r="S18" s="275"/>
      <c r="T18" s="370"/>
      <c r="U18" s="11"/>
    </row>
    <row r="19" spans="1:21" s="1" customFormat="1" ht="96">
      <c r="A19" s="293">
        <v>10</v>
      </c>
      <c r="B19" s="112" t="s">
        <v>96</v>
      </c>
      <c r="C19" s="473">
        <v>1</v>
      </c>
      <c r="D19" s="473" t="s">
        <v>63</v>
      </c>
      <c r="E19" s="511">
        <v>4500000</v>
      </c>
      <c r="F19" s="509">
        <f t="shared" si="3"/>
        <v>4500000</v>
      </c>
      <c r="G19" s="510">
        <f t="shared" si="4"/>
        <v>4500000</v>
      </c>
      <c r="H19" s="243"/>
      <c r="I19" s="395"/>
      <c r="J19" s="395"/>
      <c r="K19" s="395"/>
      <c r="L19" s="243"/>
      <c r="M19" s="395"/>
      <c r="N19" s="243"/>
      <c r="O19" s="395"/>
      <c r="P19" s="243"/>
      <c r="Q19" s="395"/>
      <c r="R19" s="275"/>
      <c r="S19" s="275"/>
      <c r="T19" s="370"/>
      <c r="U19" s="11"/>
    </row>
    <row r="20" spans="1:21" s="1" customFormat="1" ht="48">
      <c r="A20" s="299">
        <v>11</v>
      </c>
      <c r="B20" s="112" t="s">
        <v>151</v>
      </c>
      <c r="C20" s="473">
        <v>1</v>
      </c>
      <c r="D20" s="473" t="s">
        <v>53</v>
      </c>
      <c r="E20" s="511">
        <v>1150000</v>
      </c>
      <c r="F20" s="509">
        <f t="shared" si="3"/>
        <v>1150000</v>
      </c>
      <c r="G20" s="510">
        <f t="shared" si="4"/>
        <v>1150000</v>
      </c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275"/>
      <c r="S20" s="275"/>
      <c r="T20" s="370"/>
      <c r="U20" s="11"/>
    </row>
    <row r="21" spans="1:21" s="1" customFormat="1" ht="72">
      <c r="A21" s="293">
        <v>12</v>
      </c>
      <c r="B21" s="112" t="s">
        <v>97</v>
      </c>
      <c r="C21" s="473">
        <v>1</v>
      </c>
      <c r="D21" s="473" t="s">
        <v>53</v>
      </c>
      <c r="E21" s="511">
        <v>2800000</v>
      </c>
      <c r="F21" s="509">
        <f t="shared" si="3"/>
        <v>2800000</v>
      </c>
      <c r="G21" s="510">
        <f t="shared" si="4"/>
        <v>2800000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75"/>
      <c r="S21" s="275"/>
      <c r="T21" s="370"/>
      <c r="U21" s="11"/>
    </row>
    <row r="22" spans="1:21" s="1" customFormat="1">
      <c r="A22" s="299">
        <v>13</v>
      </c>
      <c r="B22" s="112" t="s">
        <v>98</v>
      </c>
      <c r="C22" s="473">
        <v>1</v>
      </c>
      <c r="D22" s="473" t="s">
        <v>63</v>
      </c>
      <c r="E22" s="511">
        <v>1580000</v>
      </c>
      <c r="F22" s="509">
        <f t="shared" si="3"/>
        <v>1580000</v>
      </c>
      <c r="G22" s="510">
        <f t="shared" si="4"/>
        <v>1580000</v>
      </c>
      <c r="H22" s="350"/>
      <c r="I22" s="351"/>
      <c r="J22" s="351"/>
      <c r="K22" s="351"/>
      <c r="L22" s="350"/>
      <c r="M22" s="351"/>
      <c r="N22" s="350"/>
      <c r="O22" s="351"/>
      <c r="P22" s="350"/>
      <c r="Q22" s="351"/>
      <c r="R22" s="275"/>
      <c r="S22" s="275"/>
      <c r="T22" s="395"/>
      <c r="U22" s="11"/>
    </row>
    <row r="23" spans="1:21" s="12" customFormat="1" ht="48">
      <c r="A23" s="293">
        <v>14</v>
      </c>
      <c r="B23" s="25" t="s">
        <v>152</v>
      </c>
      <c r="C23" s="473">
        <v>1</v>
      </c>
      <c r="D23" s="473" t="s">
        <v>53</v>
      </c>
      <c r="E23" s="468">
        <v>995100</v>
      </c>
      <c r="F23" s="509">
        <f t="shared" si="3"/>
        <v>995100</v>
      </c>
      <c r="G23" s="512"/>
      <c r="H23" s="370"/>
      <c r="I23" s="508"/>
      <c r="J23" s="350"/>
      <c r="K23" s="350"/>
      <c r="L23" s="350"/>
      <c r="M23" s="350"/>
      <c r="N23" s="350"/>
      <c r="O23" s="350"/>
      <c r="P23" s="512"/>
      <c r="Q23" s="512"/>
      <c r="R23" s="275"/>
      <c r="S23" s="275"/>
      <c r="T23" s="370"/>
      <c r="U23" s="531"/>
    </row>
    <row r="24" spans="1:21" s="12" customFormat="1" ht="48">
      <c r="A24" s="299">
        <v>15</v>
      </c>
      <c r="B24" s="25" t="s">
        <v>153</v>
      </c>
      <c r="C24" s="473">
        <v>1</v>
      </c>
      <c r="D24" s="473" t="s">
        <v>53</v>
      </c>
      <c r="E24" s="468">
        <v>306000</v>
      </c>
      <c r="F24" s="509">
        <f t="shared" si="3"/>
        <v>306000</v>
      </c>
      <c r="G24" s="512"/>
      <c r="H24" s="370"/>
      <c r="I24" s="508"/>
      <c r="J24" s="350"/>
      <c r="K24" s="350"/>
      <c r="L24" s="350"/>
      <c r="M24" s="350"/>
      <c r="N24" s="350"/>
      <c r="O24" s="350"/>
      <c r="P24" s="512"/>
      <c r="Q24" s="512"/>
      <c r="R24" s="275"/>
      <c r="S24" s="275"/>
      <c r="T24" s="370"/>
      <c r="U24" s="531"/>
    </row>
    <row r="25" spans="1:21" s="12" customFormat="1">
      <c r="A25" s="293">
        <v>16</v>
      </c>
      <c r="B25" s="25" t="s">
        <v>154</v>
      </c>
      <c r="C25" s="473">
        <v>1</v>
      </c>
      <c r="D25" s="473" t="s">
        <v>53</v>
      </c>
      <c r="E25" s="468">
        <v>480000</v>
      </c>
      <c r="F25" s="509">
        <f t="shared" si="3"/>
        <v>480000</v>
      </c>
      <c r="G25" s="512"/>
      <c r="H25" s="370"/>
      <c r="I25" s="508"/>
      <c r="J25" s="350"/>
      <c r="K25" s="350"/>
      <c r="L25" s="350"/>
      <c r="M25" s="350"/>
      <c r="N25" s="350"/>
      <c r="O25" s="350"/>
      <c r="P25" s="512"/>
      <c r="Q25" s="512"/>
      <c r="R25" s="275"/>
      <c r="S25" s="275"/>
      <c r="T25" s="370"/>
      <c r="U25" s="531"/>
    </row>
    <row r="26" spans="1:21" s="12" customFormat="1" ht="48">
      <c r="A26" s="299">
        <v>17</v>
      </c>
      <c r="B26" s="25" t="s">
        <v>155</v>
      </c>
      <c r="C26" s="473">
        <v>1</v>
      </c>
      <c r="D26" s="473" t="s">
        <v>63</v>
      </c>
      <c r="E26" s="468">
        <v>839600</v>
      </c>
      <c r="F26" s="509">
        <f t="shared" si="3"/>
        <v>839600</v>
      </c>
      <c r="G26" s="512"/>
      <c r="H26" s="370"/>
      <c r="I26" s="508"/>
      <c r="J26" s="350"/>
      <c r="K26" s="350"/>
      <c r="L26" s="350"/>
      <c r="M26" s="350"/>
      <c r="N26" s="350"/>
      <c r="O26" s="350"/>
      <c r="P26" s="512"/>
      <c r="Q26" s="512"/>
      <c r="R26" s="275"/>
      <c r="S26" s="275"/>
      <c r="T26" s="370"/>
      <c r="U26" s="531"/>
    </row>
    <row r="27" spans="1:21" s="12" customFormat="1" ht="48">
      <c r="A27" s="293">
        <v>18</v>
      </c>
      <c r="B27" s="25" t="s">
        <v>156</v>
      </c>
      <c r="C27" s="473">
        <v>1</v>
      </c>
      <c r="D27" s="473" t="s">
        <v>53</v>
      </c>
      <c r="E27" s="468">
        <v>670000</v>
      </c>
      <c r="F27" s="509">
        <f t="shared" si="3"/>
        <v>670000</v>
      </c>
      <c r="G27" s="512"/>
      <c r="H27" s="370"/>
      <c r="I27" s="508"/>
      <c r="J27" s="350"/>
      <c r="K27" s="350"/>
      <c r="L27" s="350"/>
      <c r="M27" s="350"/>
      <c r="N27" s="350"/>
      <c r="O27" s="350"/>
      <c r="P27" s="512"/>
      <c r="Q27" s="512"/>
      <c r="R27" s="275"/>
      <c r="S27" s="275"/>
      <c r="T27" s="370"/>
      <c r="U27" s="531"/>
    </row>
    <row r="28" spans="1:21" s="12" customFormat="1" ht="48">
      <c r="A28" s="299">
        <v>19</v>
      </c>
      <c r="B28" s="25" t="s">
        <v>157</v>
      </c>
      <c r="C28" s="473">
        <v>1</v>
      </c>
      <c r="D28" s="473" t="s">
        <v>53</v>
      </c>
      <c r="E28" s="468">
        <v>579400</v>
      </c>
      <c r="F28" s="509">
        <f t="shared" si="3"/>
        <v>579400</v>
      </c>
      <c r="G28" s="512"/>
      <c r="H28" s="512"/>
      <c r="I28" s="512"/>
      <c r="J28" s="370"/>
      <c r="K28" s="508"/>
      <c r="L28" s="350"/>
      <c r="M28" s="350"/>
      <c r="N28" s="350"/>
      <c r="O28" s="350"/>
      <c r="P28" s="512"/>
      <c r="Q28" s="512"/>
      <c r="R28" s="275"/>
      <c r="S28" s="275"/>
      <c r="T28" s="370"/>
      <c r="U28" s="531"/>
    </row>
    <row r="29" spans="1:21" s="12" customFormat="1">
      <c r="A29" s="293">
        <v>20</v>
      </c>
      <c r="B29" s="25" t="s">
        <v>158</v>
      </c>
      <c r="C29" s="473">
        <v>1</v>
      </c>
      <c r="D29" s="473" t="s">
        <v>53</v>
      </c>
      <c r="E29" s="468">
        <v>588500</v>
      </c>
      <c r="F29" s="509">
        <f t="shared" si="3"/>
        <v>588500</v>
      </c>
      <c r="G29" s="512"/>
      <c r="H29" s="512"/>
      <c r="I29" s="512"/>
      <c r="J29" s="512"/>
      <c r="K29" s="512"/>
      <c r="L29" s="370"/>
      <c r="M29" s="489"/>
      <c r="N29" s="350"/>
      <c r="O29" s="350"/>
      <c r="P29" s="512"/>
      <c r="Q29" s="512"/>
      <c r="R29" s="275"/>
      <c r="S29" s="275"/>
      <c r="T29" s="370"/>
      <c r="U29" s="531"/>
    </row>
    <row r="30" spans="1:21" s="12" customFormat="1" ht="72">
      <c r="A30" s="299">
        <v>21</v>
      </c>
      <c r="B30" s="340" t="s">
        <v>159</v>
      </c>
      <c r="C30" s="473">
        <v>1</v>
      </c>
      <c r="D30" s="473" t="s">
        <v>53</v>
      </c>
      <c r="E30" s="468">
        <v>420000</v>
      </c>
      <c r="F30" s="509">
        <f t="shared" si="3"/>
        <v>420000</v>
      </c>
      <c r="G30" s="512"/>
      <c r="H30" s="512"/>
      <c r="I30" s="512"/>
      <c r="J30" s="512"/>
      <c r="K30" s="512"/>
      <c r="L30" s="512"/>
      <c r="M30" s="512"/>
      <c r="N30" s="370"/>
      <c r="O30" s="489"/>
      <c r="P30" s="512"/>
      <c r="Q30" s="512"/>
      <c r="R30" s="275"/>
      <c r="S30" s="275"/>
      <c r="T30" s="370"/>
      <c r="U30" s="531"/>
    </row>
    <row r="31" spans="1:21" s="12" customFormat="1">
      <c r="A31" s="293">
        <v>22</v>
      </c>
      <c r="B31" s="25" t="s">
        <v>160</v>
      </c>
      <c r="C31" s="473">
        <v>1</v>
      </c>
      <c r="D31" s="473" t="s">
        <v>53</v>
      </c>
      <c r="E31" s="468">
        <v>490000</v>
      </c>
      <c r="F31" s="509">
        <f t="shared" si="3"/>
        <v>490000</v>
      </c>
      <c r="G31" s="512"/>
      <c r="H31" s="370"/>
      <c r="I31" s="508"/>
      <c r="J31" s="512"/>
      <c r="K31" s="512"/>
      <c r="L31" s="512"/>
      <c r="M31" s="512"/>
      <c r="N31" s="512"/>
      <c r="O31" s="512"/>
      <c r="P31" s="512"/>
      <c r="Q31" s="512"/>
      <c r="R31" s="275"/>
      <c r="S31" s="275"/>
      <c r="T31" s="370"/>
      <c r="U31" s="531"/>
    </row>
    <row r="32" spans="1:21" s="12" customFormat="1">
      <c r="A32" s="299">
        <v>23</v>
      </c>
      <c r="B32" s="25" t="s">
        <v>161</v>
      </c>
      <c r="C32" s="473">
        <v>1</v>
      </c>
      <c r="D32" s="473" t="s">
        <v>63</v>
      </c>
      <c r="E32" s="468">
        <v>850000</v>
      </c>
      <c r="F32" s="509">
        <f t="shared" si="3"/>
        <v>850000</v>
      </c>
      <c r="G32" s="512"/>
      <c r="H32" s="370"/>
      <c r="I32" s="508"/>
      <c r="J32" s="512"/>
      <c r="K32" s="512"/>
      <c r="L32" s="512"/>
      <c r="M32" s="512"/>
      <c r="N32" s="512"/>
      <c r="O32" s="512"/>
      <c r="P32" s="512"/>
      <c r="Q32" s="512"/>
      <c r="R32" s="275"/>
      <c r="S32" s="275"/>
      <c r="T32" s="370"/>
      <c r="U32" s="531"/>
    </row>
    <row r="33" spans="1:21" s="12" customFormat="1" ht="48">
      <c r="A33" s="293">
        <v>24</v>
      </c>
      <c r="B33" s="25" t="s">
        <v>162</v>
      </c>
      <c r="C33" s="473">
        <v>1</v>
      </c>
      <c r="D33" s="473" t="s">
        <v>63</v>
      </c>
      <c r="E33" s="468">
        <v>957000</v>
      </c>
      <c r="F33" s="509">
        <f t="shared" si="3"/>
        <v>957000</v>
      </c>
      <c r="G33" s="512"/>
      <c r="H33" s="512"/>
      <c r="I33" s="512"/>
      <c r="J33" s="370"/>
      <c r="K33" s="508"/>
      <c r="L33" s="512"/>
      <c r="M33" s="512"/>
      <c r="N33" s="512"/>
      <c r="O33" s="512"/>
      <c r="P33" s="512"/>
      <c r="Q33" s="512"/>
      <c r="R33" s="275"/>
      <c r="S33" s="275"/>
      <c r="T33" s="370"/>
      <c r="U33" s="531"/>
    </row>
    <row r="34" spans="1:21" s="12" customFormat="1">
      <c r="A34" s="299">
        <v>25</v>
      </c>
      <c r="B34" s="25" t="s">
        <v>163</v>
      </c>
      <c r="C34" s="473">
        <v>1</v>
      </c>
      <c r="D34" s="473" t="s">
        <v>63</v>
      </c>
      <c r="E34" s="468">
        <v>663400</v>
      </c>
      <c r="F34" s="509">
        <f t="shared" si="3"/>
        <v>663400</v>
      </c>
      <c r="G34" s="512"/>
      <c r="H34" s="512"/>
      <c r="I34" s="512"/>
      <c r="J34" s="370"/>
      <c r="K34" s="508"/>
      <c r="L34" s="512"/>
      <c r="M34" s="512"/>
      <c r="N34" s="512"/>
      <c r="O34" s="512"/>
      <c r="P34" s="512"/>
      <c r="Q34" s="512"/>
      <c r="R34" s="275"/>
      <c r="S34" s="275"/>
      <c r="T34" s="370"/>
      <c r="U34" s="531"/>
    </row>
    <row r="35" spans="1:21" s="12" customFormat="1">
      <c r="A35" s="293">
        <v>26</v>
      </c>
      <c r="B35" s="25" t="s">
        <v>164</v>
      </c>
      <c r="C35" s="473">
        <v>1</v>
      </c>
      <c r="D35" s="473" t="s">
        <v>53</v>
      </c>
      <c r="E35" s="468">
        <v>600000</v>
      </c>
      <c r="F35" s="509">
        <f t="shared" si="3"/>
        <v>600000</v>
      </c>
      <c r="G35" s="512"/>
      <c r="H35" s="512"/>
      <c r="I35" s="512"/>
      <c r="J35" s="512"/>
      <c r="K35" s="512"/>
      <c r="L35" s="370"/>
      <c r="M35" s="508"/>
      <c r="N35" s="512"/>
      <c r="O35" s="512"/>
      <c r="P35" s="512"/>
      <c r="Q35" s="512"/>
      <c r="R35" s="275"/>
      <c r="S35" s="275"/>
      <c r="T35" s="370"/>
      <c r="U35" s="531"/>
    </row>
    <row r="36" spans="1:21" s="12" customFormat="1">
      <c r="A36" s="299">
        <v>27</v>
      </c>
      <c r="B36" s="25" t="s">
        <v>165</v>
      </c>
      <c r="C36" s="473">
        <v>1</v>
      </c>
      <c r="D36" s="473" t="s">
        <v>53</v>
      </c>
      <c r="E36" s="468">
        <v>840000</v>
      </c>
      <c r="F36" s="509">
        <f t="shared" si="3"/>
        <v>840000</v>
      </c>
      <c r="G36" s="512"/>
      <c r="H36" s="512"/>
      <c r="I36" s="512"/>
      <c r="J36" s="512"/>
      <c r="K36" s="512"/>
      <c r="L36" s="370"/>
      <c r="M36" s="508"/>
      <c r="N36" s="512"/>
      <c r="O36" s="512"/>
      <c r="P36" s="512"/>
      <c r="Q36" s="512"/>
      <c r="R36" s="275"/>
      <c r="S36" s="275"/>
      <c r="T36" s="370"/>
      <c r="U36" s="531"/>
    </row>
    <row r="37" spans="1:21" s="12" customFormat="1" ht="48">
      <c r="A37" s="293">
        <v>28</v>
      </c>
      <c r="B37" s="25" t="s">
        <v>166</v>
      </c>
      <c r="C37" s="473">
        <v>1</v>
      </c>
      <c r="D37" s="473" t="s">
        <v>63</v>
      </c>
      <c r="E37" s="468">
        <v>485000</v>
      </c>
      <c r="F37" s="509">
        <f t="shared" si="3"/>
        <v>485000</v>
      </c>
      <c r="G37" s="512"/>
      <c r="H37" s="512"/>
      <c r="I37" s="512"/>
      <c r="J37" s="512"/>
      <c r="K37" s="512"/>
      <c r="L37" s="512"/>
      <c r="M37" s="512"/>
      <c r="N37" s="370"/>
      <c r="O37" s="508"/>
      <c r="P37" s="512"/>
      <c r="Q37" s="512"/>
      <c r="R37" s="275"/>
      <c r="S37" s="275"/>
      <c r="T37" s="370"/>
      <c r="U37" s="531"/>
    </row>
    <row r="38" spans="1:21" s="12" customFormat="1" ht="48">
      <c r="A38" s="299">
        <v>29</v>
      </c>
      <c r="B38" s="25" t="s">
        <v>167</v>
      </c>
      <c r="C38" s="473">
        <v>1</v>
      </c>
      <c r="D38" s="473" t="s">
        <v>63</v>
      </c>
      <c r="E38" s="468">
        <v>365100</v>
      </c>
      <c r="F38" s="509">
        <f t="shared" si="3"/>
        <v>365100</v>
      </c>
      <c r="G38" s="512"/>
      <c r="H38" s="512"/>
      <c r="I38" s="512"/>
      <c r="J38" s="512"/>
      <c r="K38" s="512"/>
      <c r="L38" s="512"/>
      <c r="M38" s="512"/>
      <c r="N38" s="370"/>
      <c r="O38" s="508"/>
      <c r="P38" s="512"/>
      <c r="Q38" s="512"/>
      <c r="R38" s="275"/>
      <c r="S38" s="275"/>
      <c r="T38" s="370"/>
      <c r="U38" s="531"/>
    </row>
    <row r="39" spans="1:21" s="12" customFormat="1" ht="48">
      <c r="A39" s="293">
        <v>30</v>
      </c>
      <c r="B39" s="25" t="s">
        <v>168</v>
      </c>
      <c r="C39" s="473">
        <v>1</v>
      </c>
      <c r="D39" s="473" t="s">
        <v>63</v>
      </c>
      <c r="E39" s="468">
        <v>315700</v>
      </c>
      <c r="F39" s="509">
        <f t="shared" si="3"/>
        <v>315700</v>
      </c>
      <c r="G39" s="512"/>
      <c r="H39" s="370"/>
      <c r="I39" s="508"/>
      <c r="J39" s="512"/>
      <c r="K39" s="512"/>
      <c r="L39" s="512"/>
      <c r="M39" s="512"/>
      <c r="N39" s="512"/>
      <c r="O39" s="512"/>
      <c r="P39" s="512"/>
      <c r="Q39" s="512"/>
      <c r="R39" s="275"/>
      <c r="S39" s="275"/>
      <c r="T39" s="370"/>
      <c r="U39" s="531"/>
    </row>
    <row r="40" spans="1:21" s="12" customFormat="1">
      <c r="A40" s="299">
        <v>31</v>
      </c>
      <c r="B40" s="25"/>
      <c r="C40" s="473"/>
      <c r="D40" s="473"/>
      <c r="E40" s="468"/>
      <c r="F40" s="368"/>
      <c r="G40" s="512"/>
      <c r="H40" s="370"/>
      <c r="I40" s="508"/>
      <c r="J40" s="512"/>
      <c r="K40" s="512"/>
      <c r="L40" s="512"/>
      <c r="M40" s="512"/>
      <c r="N40" s="512"/>
      <c r="O40" s="512"/>
      <c r="P40" s="512"/>
      <c r="Q40" s="512"/>
      <c r="R40" s="275"/>
      <c r="S40" s="275"/>
      <c r="T40" s="370"/>
      <c r="U40" s="531"/>
    </row>
    <row r="41" spans="1:21" s="12" customFormat="1">
      <c r="A41" s="293">
        <v>32</v>
      </c>
      <c r="B41" s="25"/>
      <c r="C41" s="473"/>
      <c r="D41" s="473"/>
      <c r="E41" s="468"/>
      <c r="F41" s="368"/>
      <c r="G41" s="512"/>
      <c r="H41" s="370"/>
      <c r="I41" s="489"/>
      <c r="J41" s="512"/>
      <c r="K41" s="512"/>
      <c r="L41" s="512"/>
      <c r="M41" s="512"/>
      <c r="N41" s="512"/>
      <c r="O41" s="512"/>
      <c r="P41" s="370"/>
      <c r="Q41" s="489"/>
      <c r="R41" s="275"/>
      <c r="S41" s="275"/>
      <c r="T41" s="370"/>
      <c r="U41" s="531"/>
    </row>
    <row r="42" spans="1:21" s="12" customFormat="1">
      <c r="A42" s="299">
        <v>33</v>
      </c>
      <c r="B42" s="25"/>
      <c r="C42" s="473"/>
      <c r="D42" s="473"/>
      <c r="E42" s="468"/>
      <c r="F42" s="368"/>
      <c r="G42" s="512"/>
      <c r="H42" s="370"/>
      <c r="I42" s="489"/>
      <c r="J42" s="512"/>
      <c r="K42" s="512"/>
      <c r="L42" s="512"/>
      <c r="M42" s="512"/>
      <c r="N42" s="512"/>
      <c r="O42" s="512"/>
      <c r="P42" s="370"/>
      <c r="Q42" s="489"/>
      <c r="R42" s="275"/>
      <c r="S42" s="275"/>
      <c r="T42" s="370"/>
      <c r="U42" s="531"/>
    </row>
    <row r="43" spans="1:21" s="12" customFormat="1">
      <c r="A43" s="293">
        <v>34</v>
      </c>
      <c r="B43" s="25"/>
      <c r="C43" s="473"/>
      <c r="D43" s="473"/>
      <c r="E43" s="468"/>
      <c r="F43" s="368"/>
      <c r="G43" s="512"/>
      <c r="H43" s="370"/>
      <c r="I43" s="489"/>
      <c r="J43" s="512"/>
      <c r="K43" s="512"/>
      <c r="L43" s="512"/>
      <c r="M43" s="512"/>
      <c r="N43" s="512"/>
      <c r="O43" s="512"/>
      <c r="P43" s="370"/>
      <c r="Q43" s="489"/>
      <c r="R43" s="275"/>
      <c r="S43" s="275"/>
      <c r="T43" s="370"/>
      <c r="U43" s="531"/>
    </row>
    <row r="44" spans="1:21" s="12" customFormat="1">
      <c r="A44" s="299">
        <v>35</v>
      </c>
      <c r="B44" s="25"/>
      <c r="C44" s="473"/>
      <c r="D44" s="473"/>
      <c r="E44" s="468"/>
      <c r="F44" s="368"/>
      <c r="G44" s="512"/>
      <c r="H44" s="370"/>
      <c r="I44" s="350"/>
      <c r="J44" s="370"/>
      <c r="K44" s="489"/>
      <c r="L44" s="512"/>
      <c r="M44" s="512"/>
      <c r="N44" s="512"/>
      <c r="O44" s="512"/>
      <c r="P44" s="370"/>
      <c r="Q44" s="489"/>
      <c r="R44" s="275"/>
      <c r="S44" s="275"/>
      <c r="T44" s="370"/>
      <c r="U44" s="531"/>
    </row>
    <row r="45" spans="1:21" s="12" customFormat="1">
      <c r="A45" s="293">
        <v>36</v>
      </c>
      <c r="B45" s="25"/>
      <c r="C45" s="473"/>
      <c r="D45" s="473"/>
      <c r="E45" s="468"/>
      <c r="F45" s="368"/>
      <c r="G45" s="512"/>
      <c r="H45" s="370"/>
      <c r="I45" s="350"/>
      <c r="J45" s="350"/>
      <c r="K45" s="350"/>
      <c r="L45" s="370"/>
      <c r="M45" s="489"/>
      <c r="N45" s="512"/>
      <c r="O45" s="512"/>
      <c r="P45" s="370"/>
      <c r="Q45" s="489"/>
      <c r="R45" s="275"/>
      <c r="S45" s="275"/>
      <c r="T45" s="370"/>
      <c r="U45" s="531"/>
    </row>
    <row r="46" spans="1:21" s="12" customFormat="1">
      <c r="A46" s="293"/>
      <c r="B46" s="25"/>
      <c r="C46" s="473"/>
      <c r="D46" s="473"/>
      <c r="E46" s="468"/>
      <c r="F46" s="368"/>
      <c r="G46" s="512"/>
      <c r="H46" s="370"/>
      <c r="I46" s="508"/>
      <c r="J46" s="350"/>
      <c r="K46" s="350"/>
      <c r="L46" s="350"/>
      <c r="M46" s="350"/>
      <c r="N46" s="512"/>
      <c r="O46" s="512"/>
      <c r="P46" s="512"/>
      <c r="Q46" s="512"/>
      <c r="R46" s="275"/>
      <c r="S46" s="275"/>
      <c r="T46" s="370"/>
      <c r="U46" s="531"/>
    </row>
    <row r="47" spans="1:21" s="12" customFormat="1">
      <c r="A47" s="299"/>
      <c r="B47" s="25"/>
      <c r="C47" s="473"/>
      <c r="D47" s="473"/>
      <c r="E47" s="468"/>
      <c r="F47" s="368"/>
      <c r="G47" s="512"/>
      <c r="H47" s="370"/>
      <c r="I47" s="508"/>
      <c r="J47" s="350"/>
      <c r="K47" s="350"/>
      <c r="L47" s="350"/>
      <c r="M47" s="350"/>
      <c r="N47" s="512"/>
      <c r="O47" s="512"/>
      <c r="P47" s="512"/>
      <c r="Q47" s="512"/>
      <c r="R47" s="275"/>
      <c r="S47" s="275"/>
      <c r="T47" s="370"/>
      <c r="U47" s="531"/>
    </row>
    <row r="48" spans="1:21" s="12" customFormat="1">
      <c r="A48" s="299"/>
      <c r="B48" s="25"/>
      <c r="C48" s="473"/>
      <c r="D48" s="473"/>
      <c r="E48" s="468"/>
      <c r="F48" s="368"/>
      <c r="G48" s="512"/>
      <c r="H48" s="512"/>
      <c r="I48" s="512"/>
      <c r="J48" s="512"/>
      <c r="K48" s="512"/>
      <c r="L48" s="370"/>
      <c r="M48" s="489"/>
      <c r="N48" s="512"/>
      <c r="O48" s="512"/>
      <c r="P48" s="512"/>
      <c r="Q48" s="512"/>
      <c r="R48" s="275"/>
      <c r="S48" s="275"/>
      <c r="T48" s="370"/>
      <c r="U48" s="531"/>
    </row>
    <row r="49" spans="1:21" s="12" customFormat="1">
      <c r="A49" s="293"/>
      <c r="B49" s="34"/>
      <c r="C49" s="473"/>
      <c r="D49" s="473"/>
      <c r="E49" s="468"/>
      <c r="F49" s="368"/>
      <c r="G49" s="512"/>
      <c r="H49" s="512"/>
      <c r="I49" s="512"/>
      <c r="J49" s="512"/>
      <c r="K49" s="512"/>
      <c r="L49" s="512"/>
      <c r="M49" s="512"/>
      <c r="N49" s="350"/>
      <c r="O49" s="489"/>
      <c r="P49" s="512"/>
      <c r="Q49" s="512"/>
      <c r="R49" s="275"/>
      <c r="S49" s="275"/>
      <c r="T49" s="370"/>
      <c r="U49" s="531"/>
    </row>
    <row r="50" spans="1:21" s="12" customFormat="1">
      <c r="A50" s="299"/>
      <c r="B50" s="25"/>
      <c r="C50" s="473"/>
      <c r="D50" s="473"/>
      <c r="E50" s="468"/>
      <c r="F50" s="368"/>
      <c r="G50" s="512"/>
      <c r="H50" s="370"/>
      <c r="I50" s="508"/>
      <c r="J50" s="512"/>
      <c r="K50" s="512"/>
      <c r="L50" s="512"/>
      <c r="M50" s="512"/>
      <c r="N50" s="512"/>
      <c r="O50" s="512"/>
      <c r="P50" s="512"/>
      <c r="Q50" s="512"/>
      <c r="R50" s="275"/>
      <c r="S50" s="275"/>
      <c r="T50" s="370"/>
      <c r="U50" s="531"/>
    </row>
    <row r="51" spans="1:21" s="12" customFormat="1">
      <c r="A51" s="293"/>
      <c r="B51" s="25"/>
      <c r="C51" s="473"/>
      <c r="D51" s="473"/>
      <c r="E51" s="468"/>
      <c r="F51" s="368"/>
      <c r="G51" s="512"/>
      <c r="H51" s="370"/>
      <c r="I51" s="508"/>
      <c r="J51" s="512"/>
      <c r="K51" s="512"/>
      <c r="L51" s="512"/>
      <c r="M51" s="512"/>
      <c r="N51" s="512"/>
      <c r="O51" s="512"/>
      <c r="P51" s="512"/>
      <c r="Q51" s="512"/>
      <c r="R51" s="275"/>
      <c r="S51" s="275"/>
      <c r="T51" s="370"/>
      <c r="U51" s="531"/>
    </row>
    <row r="52" spans="1:21" s="12" customFormat="1">
      <c r="A52" s="299"/>
      <c r="B52" s="25"/>
      <c r="C52" s="473"/>
      <c r="D52" s="473"/>
      <c r="E52" s="468"/>
      <c r="F52" s="368"/>
      <c r="G52" s="512"/>
      <c r="H52" s="370"/>
      <c r="I52" s="508"/>
      <c r="J52" s="512"/>
      <c r="K52" s="512"/>
      <c r="L52" s="512"/>
      <c r="M52" s="512"/>
      <c r="N52" s="512"/>
      <c r="O52" s="512"/>
      <c r="P52" s="512"/>
      <c r="Q52" s="512"/>
      <c r="R52" s="275"/>
      <c r="S52" s="275"/>
      <c r="T52" s="370"/>
      <c r="U52" s="531"/>
    </row>
    <row r="53" spans="1:21" s="12" customFormat="1">
      <c r="A53" s="293"/>
      <c r="B53" s="25"/>
      <c r="C53" s="473"/>
      <c r="D53" s="473"/>
      <c r="E53" s="468"/>
      <c r="F53" s="368"/>
      <c r="G53" s="512"/>
      <c r="H53" s="370"/>
      <c r="I53" s="508"/>
      <c r="J53" s="512"/>
      <c r="K53" s="512"/>
      <c r="L53" s="512"/>
      <c r="M53" s="512"/>
      <c r="N53" s="512"/>
      <c r="O53" s="512"/>
      <c r="P53" s="512"/>
      <c r="Q53" s="512"/>
      <c r="R53" s="275"/>
      <c r="S53" s="275"/>
      <c r="T53" s="370"/>
      <c r="U53" s="531"/>
    </row>
    <row r="54" spans="1:21" s="12" customFormat="1">
      <c r="A54" s="299"/>
      <c r="B54" s="25"/>
      <c r="C54" s="473"/>
      <c r="D54" s="473"/>
      <c r="E54" s="468"/>
      <c r="F54" s="368"/>
      <c r="G54" s="512"/>
      <c r="H54" s="370"/>
      <c r="I54" s="508"/>
      <c r="J54" s="512"/>
      <c r="K54" s="512"/>
      <c r="L54" s="512"/>
      <c r="M54" s="512"/>
      <c r="N54" s="512"/>
      <c r="O54" s="512"/>
      <c r="P54" s="512"/>
      <c r="Q54" s="512"/>
      <c r="R54" s="275"/>
      <c r="S54" s="275"/>
      <c r="T54" s="370"/>
      <c r="U54" s="531"/>
    </row>
    <row r="55" spans="1:21" s="12" customFormat="1">
      <c r="A55" s="293"/>
      <c r="B55" s="25"/>
      <c r="C55" s="473"/>
      <c r="D55" s="473"/>
      <c r="E55" s="468"/>
      <c r="F55" s="368"/>
      <c r="G55" s="512"/>
      <c r="H55" s="512"/>
      <c r="I55" s="512"/>
      <c r="J55" s="512"/>
      <c r="K55" s="508"/>
      <c r="L55" s="512"/>
      <c r="M55" s="512"/>
      <c r="N55" s="512"/>
      <c r="O55" s="512"/>
      <c r="P55" s="512"/>
      <c r="Q55" s="512"/>
      <c r="R55" s="275"/>
      <c r="S55" s="275"/>
      <c r="T55" s="370"/>
      <c r="U55" s="531"/>
    </row>
    <row r="56" spans="1:21" s="12" customFormat="1">
      <c r="A56" s="299"/>
      <c r="B56" s="25"/>
      <c r="C56" s="473"/>
      <c r="D56" s="473"/>
      <c r="E56" s="468"/>
      <c r="F56" s="368"/>
      <c r="G56" s="512"/>
      <c r="H56" s="512"/>
      <c r="I56" s="512"/>
      <c r="J56" s="512"/>
      <c r="K56" s="512"/>
      <c r="L56" s="370"/>
      <c r="M56" s="489"/>
      <c r="N56" s="512"/>
      <c r="O56" s="512"/>
      <c r="P56" s="512"/>
      <c r="Q56" s="512"/>
      <c r="R56" s="275"/>
      <c r="S56" s="275"/>
      <c r="T56" s="370"/>
      <c r="U56" s="531"/>
    </row>
    <row r="57" spans="1:21" s="12" customFormat="1">
      <c r="A57" s="293"/>
      <c r="B57" s="25"/>
      <c r="C57" s="473"/>
      <c r="D57" s="473"/>
      <c r="E57" s="468"/>
      <c r="F57" s="368"/>
      <c r="G57" s="512"/>
      <c r="H57" s="512"/>
      <c r="I57" s="512"/>
      <c r="J57" s="512"/>
      <c r="K57" s="512"/>
      <c r="L57" s="512"/>
      <c r="M57" s="512"/>
      <c r="N57" s="370"/>
      <c r="O57" s="489"/>
      <c r="P57" s="512"/>
      <c r="Q57" s="512"/>
      <c r="R57" s="275"/>
      <c r="S57" s="275"/>
      <c r="T57" s="370"/>
      <c r="U57" s="531"/>
    </row>
    <row r="58" spans="1:21" s="12" customFormat="1">
      <c r="A58" s="299"/>
      <c r="B58" s="25"/>
      <c r="C58" s="473"/>
      <c r="D58" s="473"/>
      <c r="E58" s="468"/>
      <c r="F58" s="368"/>
      <c r="G58" s="512"/>
      <c r="H58" s="512"/>
      <c r="I58" s="512"/>
      <c r="J58" s="512"/>
      <c r="K58" s="512"/>
      <c r="L58" s="512"/>
      <c r="M58" s="512"/>
      <c r="N58" s="370"/>
      <c r="O58" s="489"/>
      <c r="P58" s="512"/>
      <c r="Q58" s="512"/>
      <c r="R58" s="275"/>
      <c r="S58" s="275"/>
      <c r="T58" s="370"/>
      <c r="U58" s="531"/>
    </row>
    <row r="59" spans="1:21" s="12" customFormat="1">
      <c r="A59" s="293"/>
      <c r="B59" s="25"/>
      <c r="C59" s="473"/>
      <c r="D59" s="473"/>
      <c r="E59" s="468"/>
      <c r="F59" s="368"/>
      <c r="G59" s="512"/>
      <c r="H59" s="512"/>
      <c r="I59" s="512"/>
      <c r="J59" s="512"/>
      <c r="K59" s="512"/>
      <c r="L59" s="512"/>
      <c r="M59" s="512"/>
      <c r="N59" s="370"/>
      <c r="O59" s="489"/>
      <c r="P59" s="512"/>
      <c r="Q59" s="512"/>
      <c r="R59" s="275"/>
      <c r="S59" s="275"/>
      <c r="T59" s="370"/>
      <c r="U59" s="531"/>
    </row>
    <row r="60" spans="1:21" s="12" customFormat="1">
      <c r="A60" s="299"/>
      <c r="B60" s="25"/>
      <c r="C60" s="473"/>
      <c r="D60" s="473"/>
      <c r="E60" s="468"/>
      <c r="F60" s="368"/>
      <c r="G60" s="512"/>
      <c r="H60" s="370"/>
      <c r="I60" s="508"/>
      <c r="J60" s="512"/>
      <c r="K60" s="512"/>
      <c r="L60" s="512"/>
      <c r="M60" s="512"/>
      <c r="N60" s="512"/>
      <c r="O60" s="512"/>
      <c r="P60" s="512"/>
      <c r="Q60" s="512"/>
      <c r="R60" s="275"/>
      <c r="S60" s="275"/>
      <c r="T60" s="370"/>
      <c r="U60" s="531"/>
    </row>
    <row r="61" spans="1:21" s="12" customFormat="1">
      <c r="A61" s="293"/>
      <c r="B61" s="343"/>
      <c r="C61" s="485"/>
      <c r="D61" s="485"/>
      <c r="E61" s="440"/>
      <c r="F61" s="375"/>
      <c r="G61" s="526"/>
      <c r="H61" s="369"/>
      <c r="I61" s="446"/>
      <c r="J61" s="526"/>
      <c r="K61" s="526"/>
      <c r="L61" s="526"/>
      <c r="M61" s="526"/>
      <c r="N61" s="526"/>
      <c r="O61" s="526"/>
      <c r="P61" s="526"/>
      <c r="Q61" s="526"/>
      <c r="R61" s="275"/>
      <c r="S61" s="275"/>
      <c r="T61" s="369"/>
      <c r="U61" s="531"/>
    </row>
    <row r="62" spans="1:21" s="12" customFormat="1">
      <c r="A62" s="299"/>
      <c r="B62" s="25"/>
      <c r="C62" s="473"/>
      <c r="D62" s="473"/>
      <c r="E62" s="468"/>
      <c r="F62" s="368"/>
      <c r="G62" s="512"/>
      <c r="H62" s="512"/>
      <c r="I62" s="512"/>
      <c r="J62" s="512"/>
      <c r="K62" s="512"/>
      <c r="L62" s="512"/>
      <c r="M62" s="512"/>
      <c r="N62" s="370"/>
      <c r="O62" s="489"/>
      <c r="P62" s="512"/>
      <c r="Q62" s="512"/>
      <c r="R62" s="490"/>
      <c r="S62" s="528"/>
      <c r="T62" s="370"/>
      <c r="U62" s="531"/>
    </row>
    <row r="63" spans="1:21" s="12" customFormat="1">
      <c r="A63" s="293"/>
      <c r="B63" s="25"/>
      <c r="C63" s="473"/>
      <c r="D63" s="473"/>
      <c r="E63" s="468"/>
      <c r="F63" s="368"/>
      <c r="G63" s="512"/>
      <c r="H63" s="512"/>
      <c r="I63" s="512"/>
      <c r="J63" s="512"/>
      <c r="K63" s="512"/>
      <c r="L63" s="512"/>
      <c r="M63" s="512"/>
      <c r="N63" s="370"/>
      <c r="O63" s="489"/>
      <c r="P63" s="512"/>
      <c r="Q63" s="512"/>
      <c r="R63" s="350"/>
      <c r="S63" s="341"/>
      <c r="T63" s="370"/>
      <c r="U63" s="531"/>
    </row>
    <row r="64" spans="1:21" s="12" customFormat="1">
      <c r="A64" s="299"/>
      <c r="B64" s="25"/>
      <c r="C64" s="473"/>
      <c r="D64" s="473"/>
      <c r="E64" s="468"/>
      <c r="F64" s="368"/>
      <c r="G64" s="512"/>
      <c r="H64" s="512"/>
      <c r="I64" s="512"/>
      <c r="J64" s="512"/>
      <c r="K64" s="512"/>
      <c r="L64" s="512"/>
      <c r="M64" s="512"/>
      <c r="N64" s="370"/>
      <c r="O64" s="489"/>
      <c r="P64" s="512"/>
      <c r="Q64" s="512"/>
      <c r="R64" s="350"/>
      <c r="S64" s="341"/>
      <c r="T64" s="370"/>
      <c r="U64" s="531"/>
    </row>
    <row r="65" spans="1:24" s="12" customFormat="1">
      <c r="A65" s="293">
        <v>88</v>
      </c>
      <c r="B65" s="25"/>
      <c r="C65" s="473"/>
      <c r="D65" s="473"/>
      <c r="E65" s="468"/>
      <c r="F65" s="368"/>
      <c r="G65" s="512"/>
      <c r="H65" s="370"/>
      <c r="I65" s="508"/>
      <c r="J65" s="512"/>
      <c r="K65" s="512"/>
      <c r="L65" s="512"/>
      <c r="M65" s="512"/>
      <c r="N65" s="512"/>
      <c r="O65" s="512"/>
      <c r="P65" s="512"/>
      <c r="Q65" s="512"/>
      <c r="R65" s="350"/>
      <c r="S65" s="341"/>
      <c r="T65" s="370"/>
      <c r="U65" s="531"/>
    </row>
    <row r="66" spans="1:24" s="12" customFormat="1">
      <c r="A66" s="299">
        <v>89</v>
      </c>
      <c r="B66" s="343"/>
      <c r="C66" s="485"/>
      <c r="D66" s="485"/>
      <c r="E66" s="440"/>
      <c r="F66" s="375"/>
      <c r="G66" s="526"/>
      <c r="H66" s="369"/>
      <c r="I66" s="446"/>
      <c r="J66" s="526"/>
      <c r="K66" s="526"/>
      <c r="L66" s="526"/>
      <c r="M66" s="526"/>
      <c r="N66" s="526"/>
      <c r="O66" s="526"/>
      <c r="P66" s="526"/>
      <c r="Q66" s="526"/>
      <c r="R66" s="354"/>
      <c r="S66" s="527"/>
      <c r="T66" s="369"/>
      <c r="U66" s="531"/>
    </row>
    <row r="67" spans="1:24" s="12" customFormat="1">
      <c r="A67" s="293">
        <v>90</v>
      </c>
      <c r="B67" s="27"/>
      <c r="C67" s="483"/>
      <c r="D67" s="483"/>
      <c r="E67" s="464"/>
      <c r="F67" s="484"/>
      <c r="G67" s="515"/>
      <c r="H67" s="381"/>
      <c r="I67" s="449"/>
      <c r="J67" s="515"/>
      <c r="K67" s="515"/>
      <c r="L67" s="515"/>
      <c r="M67" s="515"/>
      <c r="N67" s="515"/>
      <c r="O67" s="515"/>
      <c r="P67" s="515"/>
      <c r="Q67" s="515"/>
      <c r="R67" s="356"/>
      <c r="S67" s="342"/>
      <c r="T67" s="381"/>
      <c r="U67" s="531"/>
    </row>
    <row r="68" spans="1:24" s="9" customFormat="1">
      <c r="A68" s="7" t="s">
        <v>43</v>
      </c>
      <c r="B68" s="8"/>
      <c r="C68" s="86"/>
      <c r="D68" s="86"/>
      <c r="E68" s="87"/>
      <c r="F68" s="88">
        <f>SUM(F69:F92)</f>
        <v>211442700</v>
      </c>
      <c r="G68" s="88">
        <f>SUM(G69:G92)</f>
        <v>87987900</v>
      </c>
      <c r="H68" s="45"/>
      <c r="I68" s="46"/>
      <c r="J68" s="46"/>
      <c r="K68" s="46"/>
      <c r="L68" s="45"/>
      <c r="M68" s="46"/>
      <c r="N68" s="45"/>
      <c r="O68" s="46"/>
      <c r="P68" s="45"/>
      <c r="Q68" s="46"/>
      <c r="R68" s="45"/>
      <c r="S68" s="45"/>
      <c r="T68" s="45"/>
      <c r="U68" s="530"/>
      <c r="X68" s="47"/>
    </row>
    <row r="69" spans="1:24" s="12" customFormat="1" ht="72">
      <c r="A69" s="299">
        <v>1</v>
      </c>
      <c r="B69" s="194" t="s">
        <v>99</v>
      </c>
      <c r="C69" s="299">
        <v>1</v>
      </c>
      <c r="D69" s="299" t="s">
        <v>53</v>
      </c>
      <c r="E69" s="516">
        <v>19900000</v>
      </c>
      <c r="F69" s="517">
        <v>19900000</v>
      </c>
      <c r="G69" s="518">
        <v>19900000</v>
      </c>
      <c r="H69" s="57"/>
      <c r="I69" s="48"/>
      <c r="J69" s="48"/>
      <c r="K69" s="48"/>
      <c r="L69" s="57"/>
      <c r="M69" s="48"/>
      <c r="N69" s="57"/>
      <c r="O69" s="48"/>
      <c r="P69" s="57"/>
      <c r="Q69" s="48"/>
      <c r="R69" s="57"/>
      <c r="S69" s="48"/>
      <c r="T69" s="28"/>
      <c r="U69" s="11"/>
    </row>
    <row r="70" spans="1:24" s="12" customFormat="1" ht="48">
      <c r="A70" s="330">
        <v>2</v>
      </c>
      <c r="B70" s="343" t="s">
        <v>100</v>
      </c>
      <c r="C70" s="330">
        <v>1</v>
      </c>
      <c r="D70" s="330" t="s">
        <v>53</v>
      </c>
      <c r="E70" s="519">
        <v>25000000</v>
      </c>
      <c r="F70" s="517">
        <v>25000000</v>
      </c>
      <c r="G70" s="520">
        <v>25000000</v>
      </c>
      <c r="H70" s="251"/>
      <c r="I70" s="229"/>
      <c r="J70" s="229"/>
      <c r="K70" s="229"/>
      <c r="L70" s="251"/>
      <c r="M70" s="229"/>
      <c r="N70" s="251"/>
      <c r="O70" s="229"/>
      <c r="P70" s="251"/>
      <c r="Q70" s="229"/>
      <c r="R70" s="251"/>
      <c r="S70" s="229"/>
      <c r="T70" s="159"/>
      <c r="U70" s="11"/>
    </row>
    <row r="71" spans="1:24" s="12" customFormat="1" ht="48">
      <c r="A71" s="299">
        <v>3</v>
      </c>
      <c r="B71" s="521" t="s">
        <v>101</v>
      </c>
      <c r="C71" s="293">
        <v>1</v>
      </c>
      <c r="D71" s="293" t="s">
        <v>53</v>
      </c>
      <c r="E71" s="339">
        <v>21000000</v>
      </c>
      <c r="F71" s="111">
        <v>21000000</v>
      </c>
      <c r="G71" s="298">
        <v>21000000</v>
      </c>
      <c r="H71" s="57"/>
      <c r="I71" s="48"/>
      <c r="J71" s="48"/>
      <c r="K71" s="48"/>
      <c r="L71" s="57"/>
      <c r="M71" s="48"/>
      <c r="N71" s="57"/>
      <c r="O71" s="48"/>
      <c r="P71" s="57"/>
      <c r="Q71" s="48"/>
      <c r="R71" s="57"/>
      <c r="S71" s="48"/>
      <c r="T71" s="48"/>
      <c r="U71" s="11"/>
    </row>
    <row r="72" spans="1:24" s="12" customFormat="1" ht="72">
      <c r="A72" s="330">
        <v>4</v>
      </c>
      <c r="B72" s="708" t="s">
        <v>102</v>
      </c>
      <c r="C72" s="706">
        <v>1</v>
      </c>
      <c r="D72" s="706" t="s">
        <v>53</v>
      </c>
      <c r="E72" s="709">
        <v>9800000</v>
      </c>
      <c r="F72" s="710">
        <v>9800000</v>
      </c>
      <c r="G72" s="707">
        <v>9800000</v>
      </c>
      <c r="H72" s="228"/>
      <c r="I72" s="711"/>
      <c r="J72" s="711"/>
      <c r="K72" s="711"/>
      <c r="L72" s="228"/>
      <c r="M72" s="711"/>
      <c r="N72" s="228"/>
      <c r="O72" s="711"/>
      <c r="P72" s="228"/>
      <c r="Q72" s="711"/>
      <c r="R72" s="228"/>
      <c r="S72" s="711"/>
      <c r="T72" s="711"/>
      <c r="U72" s="11"/>
    </row>
    <row r="73" spans="1:24" s="12" customFormat="1" ht="48">
      <c r="A73" s="293">
        <v>5</v>
      </c>
      <c r="B73" s="25" t="s">
        <v>103</v>
      </c>
      <c r="C73" s="293">
        <v>1</v>
      </c>
      <c r="D73" s="293" t="s">
        <v>53</v>
      </c>
      <c r="E73" s="339">
        <v>2000000</v>
      </c>
      <c r="F73" s="111">
        <v>2000000</v>
      </c>
      <c r="G73" s="298">
        <v>2000000</v>
      </c>
      <c r="H73" s="57"/>
      <c r="I73" s="48"/>
      <c r="J73" s="48"/>
      <c r="K73" s="48"/>
      <c r="L73" s="57"/>
      <c r="M73" s="48"/>
      <c r="N73" s="57"/>
      <c r="O73" s="48"/>
      <c r="P73" s="57"/>
      <c r="Q73" s="48"/>
      <c r="R73" s="57"/>
      <c r="S73" s="48"/>
      <c r="T73" s="28"/>
      <c r="U73" s="11"/>
    </row>
    <row r="74" spans="1:24" s="12" customFormat="1" ht="72">
      <c r="A74" s="293">
        <v>6</v>
      </c>
      <c r="B74" s="521" t="s">
        <v>104</v>
      </c>
      <c r="C74" s="293">
        <v>1</v>
      </c>
      <c r="D74" s="293" t="s">
        <v>53</v>
      </c>
      <c r="E74" s="339">
        <v>10287900</v>
      </c>
      <c r="F74" s="111">
        <v>10287900</v>
      </c>
      <c r="G74" s="298">
        <v>10287900</v>
      </c>
      <c r="H74" s="57"/>
      <c r="I74" s="48"/>
      <c r="J74" s="48"/>
      <c r="K74" s="48"/>
      <c r="L74" s="57"/>
      <c r="M74" s="48"/>
      <c r="N74" s="57"/>
      <c r="O74" s="48"/>
      <c r="P74" s="57"/>
      <c r="Q74" s="48"/>
      <c r="R74" s="57"/>
      <c r="S74" s="48"/>
      <c r="T74" s="48"/>
      <c r="U74" s="11"/>
    </row>
    <row r="75" spans="1:24" s="12" customFormat="1" ht="48">
      <c r="A75" s="293">
        <v>7</v>
      </c>
      <c r="B75" s="521" t="s">
        <v>169</v>
      </c>
      <c r="C75" s="293">
        <v>1</v>
      </c>
      <c r="D75" s="293" t="s">
        <v>53</v>
      </c>
      <c r="E75" s="339">
        <v>3800000</v>
      </c>
      <c r="F75" s="111">
        <v>10287900</v>
      </c>
      <c r="G75" s="298"/>
      <c r="H75" s="57"/>
      <c r="I75" s="48"/>
      <c r="J75" s="48"/>
      <c r="K75" s="48"/>
      <c r="L75" s="57"/>
      <c r="M75" s="48"/>
      <c r="N75" s="57"/>
      <c r="O75" s="48"/>
      <c r="P75" s="57"/>
      <c r="Q75" s="48"/>
      <c r="R75" s="57"/>
      <c r="S75" s="48"/>
      <c r="T75" s="48"/>
      <c r="U75" s="11"/>
    </row>
    <row r="76" spans="1:24" s="12" customFormat="1" ht="72">
      <c r="A76" s="293">
        <v>8</v>
      </c>
      <c r="B76" s="521" t="s">
        <v>170</v>
      </c>
      <c r="C76" s="293">
        <v>1</v>
      </c>
      <c r="D76" s="293" t="s">
        <v>53</v>
      </c>
      <c r="E76" s="339">
        <v>71700000</v>
      </c>
      <c r="F76" s="111">
        <v>10287900</v>
      </c>
      <c r="G76" s="298"/>
      <c r="H76" s="57"/>
      <c r="I76" s="48"/>
      <c r="J76" s="48"/>
      <c r="K76" s="48"/>
      <c r="L76" s="57"/>
      <c r="M76" s="48"/>
      <c r="N76" s="57"/>
      <c r="O76" s="48"/>
      <c r="P76" s="57"/>
      <c r="Q76" s="48"/>
      <c r="R76" s="57"/>
      <c r="S76" s="48"/>
      <c r="T76" s="48"/>
      <c r="U76" s="11"/>
    </row>
    <row r="77" spans="1:24" s="12" customFormat="1" ht="48">
      <c r="A77" s="293">
        <v>9</v>
      </c>
      <c r="B77" s="521" t="s">
        <v>171</v>
      </c>
      <c r="C77" s="293">
        <v>1</v>
      </c>
      <c r="D77" s="293" t="s">
        <v>53</v>
      </c>
      <c r="E77" s="339">
        <v>24320000</v>
      </c>
      <c r="F77" s="111">
        <v>10287900</v>
      </c>
      <c r="G77" s="298"/>
      <c r="H77" s="57"/>
      <c r="I77" s="48"/>
      <c r="J77" s="48"/>
      <c r="K77" s="48"/>
      <c r="L77" s="57"/>
      <c r="M77" s="48"/>
      <c r="N77" s="57"/>
      <c r="O77" s="48"/>
      <c r="P77" s="57"/>
      <c r="Q77" s="48"/>
      <c r="R77" s="57"/>
      <c r="S77" s="48"/>
      <c r="T77" s="48"/>
      <c r="U77" s="11"/>
    </row>
    <row r="78" spans="1:24" s="12" customFormat="1" ht="48">
      <c r="A78" s="293">
        <v>10</v>
      </c>
      <c r="B78" s="521" t="s">
        <v>172</v>
      </c>
      <c r="C78" s="293">
        <v>1</v>
      </c>
      <c r="D78" s="293" t="s">
        <v>53</v>
      </c>
      <c r="E78" s="339">
        <v>20100000</v>
      </c>
      <c r="F78" s="111">
        <v>10287900</v>
      </c>
      <c r="G78" s="298"/>
      <c r="H78" s="57"/>
      <c r="I78" s="48"/>
      <c r="J78" s="48"/>
      <c r="K78" s="48"/>
      <c r="L78" s="57"/>
      <c r="M78" s="48"/>
      <c r="N78" s="57"/>
      <c r="O78" s="48"/>
      <c r="P78" s="57"/>
      <c r="Q78" s="48"/>
      <c r="R78" s="57"/>
      <c r="S78" s="48"/>
      <c r="T78" s="48"/>
      <c r="U78" s="11"/>
    </row>
    <row r="79" spans="1:24" s="12" customFormat="1" ht="48">
      <c r="A79" s="293">
        <v>11</v>
      </c>
      <c r="B79" s="521" t="s">
        <v>173</v>
      </c>
      <c r="C79" s="293">
        <v>1</v>
      </c>
      <c r="D79" s="293" t="s">
        <v>53</v>
      </c>
      <c r="E79" s="339">
        <v>20000000</v>
      </c>
      <c r="F79" s="111">
        <v>10287900</v>
      </c>
      <c r="G79" s="298"/>
      <c r="H79" s="57"/>
      <c r="I79" s="48"/>
      <c r="J79" s="48"/>
      <c r="K79" s="48"/>
      <c r="L79" s="57"/>
      <c r="M79" s="48"/>
      <c r="N79" s="57"/>
      <c r="O79" s="48"/>
      <c r="P79" s="57"/>
      <c r="Q79" s="48"/>
      <c r="R79" s="57"/>
      <c r="S79" s="48"/>
      <c r="T79" s="48"/>
      <c r="U79" s="11"/>
    </row>
    <row r="80" spans="1:24" s="12" customFormat="1" ht="48">
      <c r="A80" s="293">
        <v>12</v>
      </c>
      <c r="B80" s="521" t="s">
        <v>174</v>
      </c>
      <c r="C80" s="293">
        <v>1</v>
      </c>
      <c r="D80" s="293" t="s">
        <v>53</v>
      </c>
      <c r="E80" s="339">
        <v>37000000</v>
      </c>
      <c r="F80" s="111">
        <v>10287900</v>
      </c>
      <c r="G80" s="298"/>
      <c r="H80" s="57"/>
      <c r="I80" s="48"/>
      <c r="J80" s="48"/>
      <c r="K80" s="48"/>
      <c r="L80" s="57"/>
      <c r="M80" s="48"/>
      <c r="N80" s="57"/>
      <c r="O80" s="48"/>
      <c r="P80" s="57"/>
      <c r="Q80" s="48"/>
      <c r="R80" s="57"/>
      <c r="S80" s="48"/>
      <c r="T80" s="48"/>
      <c r="U80" s="11"/>
    </row>
    <row r="81" spans="1:23" s="12" customFormat="1" ht="48">
      <c r="A81" s="293">
        <v>13</v>
      </c>
      <c r="B81" s="521" t="s">
        <v>175</v>
      </c>
      <c r="C81" s="293">
        <v>1</v>
      </c>
      <c r="D81" s="293" t="s">
        <v>53</v>
      </c>
      <c r="E81" s="339">
        <v>7752200</v>
      </c>
      <c r="F81" s="111">
        <v>10287900</v>
      </c>
      <c r="G81" s="298"/>
      <c r="H81" s="57"/>
      <c r="I81" s="48"/>
      <c r="J81" s="48"/>
      <c r="K81" s="48"/>
      <c r="L81" s="57"/>
      <c r="M81" s="48"/>
      <c r="N81" s="57"/>
      <c r="O81" s="48"/>
      <c r="P81" s="57"/>
      <c r="Q81" s="48"/>
      <c r="R81" s="57"/>
      <c r="S81" s="48"/>
      <c r="T81" s="48"/>
      <c r="U81" s="11"/>
    </row>
    <row r="82" spans="1:23" s="12" customFormat="1" ht="48">
      <c r="A82" s="293">
        <v>14</v>
      </c>
      <c r="B82" s="521" t="s">
        <v>176</v>
      </c>
      <c r="C82" s="293">
        <v>1</v>
      </c>
      <c r="D82" s="293" t="s">
        <v>53</v>
      </c>
      <c r="E82" s="339">
        <v>20000000</v>
      </c>
      <c r="F82" s="111">
        <v>10287900</v>
      </c>
      <c r="G82" s="298"/>
      <c r="H82" s="57"/>
      <c r="I82" s="48"/>
      <c r="J82" s="48"/>
      <c r="K82" s="48"/>
      <c r="L82" s="57"/>
      <c r="M82" s="48"/>
      <c r="N82" s="57"/>
      <c r="O82" s="48"/>
      <c r="P82" s="57"/>
      <c r="Q82" s="48"/>
      <c r="R82" s="57"/>
      <c r="S82" s="48"/>
      <c r="T82" s="48"/>
      <c r="U82" s="11"/>
    </row>
    <row r="83" spans="1:23" s="12" customFormat="1" ht="96">
      <c r="A83" s="293">
        <v>15</v>
      </c>
      <c r="B83" s="521" t="s">
        <v>177</v>
      </c>
      <c r="C83" s="293">
        <v>1</v>
      </c>
      <c r="D83" s="293" t="s">
        <v>53</v>
      </c>
      <c r="E83" s="339">
        <v>2650000</v>
      </c>
      <c r="F83" s="111">
        <v>10287900</v>
      </c>
      <c r="G83" s="298"/>
      <c r="H83" s="57"/>
      <c r="I83" s="48"/>
      <c r="J83" s="48"/>
      <c r="K83" s="48"/>
      <c r="L83" s="57"/>
      <c r="M83" s="48"/>
      <c r="N83" s="57"/>
      <c r="O83" s="48"/>
      <c r="P83" s="57"/>
      <c r="Q83" s="48"/>
      <c r="R83" s="57"/>
      <c r="S83" s="48"/>
      <c r="T83" s="48"/>
      <c r="U83" s="11"/>
    </row>
    <row r="84" spans="1:23" s="12" customFormat="1" ht="72">
      <c r="A84" s="293">
        <v>16</v>
      </c>
      <c r="B84" s="521" t="s">
        <v>178</v>
      </c>
      <c r="C84" s="293">
        <v>1</v>
      </c>
      <c r="D84" s="293" t="s">
        <v>53</v>
      </c>
      <c r="E84" s="339">
        <v>20000000</v>
      </c>
      <c r="F84" s="111">
        <v>10287900</v>
      </c>
      <c r="G84" s="298"/>
      <c r="H84" s="57"/>
      <c r="I84" s="48"/>
      <c r="J84" s="48"/>
      <c r="K84" s="48"/>
      <c r="L84" s="57"/>
      <c r="M84" s="48"/>
      <c r="N84" s="57"/>
      <c r="O84" s="48"/>
      <c r="P84" s="57"/>
      <c r="Q84" s="48"/>
      <c r="R84" s="57"/>
      <c r="S84" s="48"/>
      <c r="T84" s="48"/>
      <c r="U84" s="11"/>
    </row>
    <row r="85" spans="1:23" s="12" customFormat="1" ht="48">
      <c r="A85" s="293">
        <v>17</v>
      </c>
      <c r="B85" s="521" t="s">
        <v>179</v>
      </c>
      <c r="C85" s="293">
        <v>1</v>
      </c>
      <c r="D85" s="293" t="s">
        <v>53</v>
      </c>
      <c r="E85" s="339">
        <v>6800000</v>
      </c>
      <c r="F85" s="111">
        <v>10287900</v>
      </c>
      <c r="G85" s="298"/>
      <c r="H85" s="57"/>
      <c r="I85" s="48"/>
      <c r="J85" s="48"/>
      <c r="K85" s="48"/>
      <c r="L85" s="57"/>
      <c r="M85" s="48"/>
      <c r="N85" s="57"/>
      <c r="O85" s="48"/>
      <c r="P85" s="57"/>
      <c r="Q85" s="48"/>
      <c r="R85" s="57"/>
      <c r="S85" s="48"/>
      <c r="T85" s="48"/>
      <c r="U85" s="11"/>
    </row>
    <row r="86" spans="1:23" s="12" customFormat="1" ht="48">
      <c r="A86" s="293">
        <v>18</v>
      </c>
      <c r="B86" s="521" t="s">
        <v>180</v>
      </c>
      <c r="C86" s="293">
        <v>1</v>
      </c>
      <c r="D86" s="293" t="s">
        <v>53</v>
      </c>
      <c r="E86" s="339">
        <v>39307000</v>
      </c>
      <c r="F86" s="111">
        <v>10287900</v>
      </c>
      <c r="G86" s="298"/>
      <c r="H86" s="57"/>
      <c r="I86" s="48"/>
      <c r="J86" s="48"/>
      <c r="K86" s="48"/>
      <c r="L86" s="57"/>
      <c r="M86" s="48"/>
      <c r="N86" s="57"/>
      <c r="O86" s="48"/>
      <c r="P86" s="57"/>
      <c r="Q86" s="48"/>
      <c r="R86" s="57"/>
      <c r="S86" s="48"/>
      <c r="T86" s="48"/>
      <c r="U86" s="11"/>
    </row>
    <row r="87" spans="1:23" s="12" customFormat="1">
      <c r="A87" s="293">
        <v>19</v>
      </c>
      <c r="B87" s="521"/>
      <c r="C87" s="293"/>
      <c r="D87" s="293"/>
      <c r="E87" s="339"/>
      <c r="F87" s="111"/>
      <c r="G87" s="298"/>
      <c r="H87" s="57"/>
      <c r="I87" s="48"/>
      <c r="J87" s="48"/>
      <c r="K87" s="48"/>
      <c r="L87" s="57"/>
      <c r="M87" s="48"/>
      <c r="N87" s="57"/>
      <c r="O87" s="48"/>
      <c r="P87" s="57"/>
      <c r="Q87" s="48"/>
      <c r="R87" s="57"/>
      <c r="S87" s="48"/>
      <c r="T87" s="48"/>
      <c r="U87" s="11"/>
    </row>
    <row r="88" spans="1:23" s="12" customFormat="1">
      <c r="A88" s="293">
        <v>20</v>
      </c>
      <c r="B88" s="521"/>
      <c r="C88" s="293"/>
      <c r="D88" s="293"/>
      <c r="E88" s="339"/>
      <c r="F88" s="111"/>
      <c r="G88" s="298"/>
      <c r="H88" s="57"/>
      <c r="I88" s="48"/>
      <c r="J88" s="48"/>
      <c r="K88" s="48"/>
      <c r="L88" s="57"/>
      <c r="M88" s="48"/>
      <c r="N88" s="57"/>
      <c r="O88" s="48"/>
      <c r="P88" s="57"/>
      <c r="Q88" s="48"/>
      <c r="R88" s="57"/>
      <c r="S88" s="48"/>
      <c r="T88" s="48"/>
      <c r="U88" s="11"/>
    </row>
    <row r="89" spans="1:23" s="12" customFormat="1">
      <c r="A89" s="293"/>
      <c r="B89" s="521"/>
      <c r="C89" s="293"/>
      <c r="D89" s="293"/>
      <c r="E89" s="339"/>
      <c r="F89" s="111"/>
      <c r="G89" s="298"/>
      <c r="H89" s="57"/>
      <c r="I89" s="48"/>
      <c r="J89" s="48"/>
      <c r="K89" s="48"/>
      <c r="L89" s="57"/>
      <c r="M89" s="48"/>
      <c r="N89" s="57"/>
      <c r="O89" s="48"/>
      <c r="P89" s="57"/>
      <c r="Q89" s="48"/>
      <c r="R89" s="57"/>
      <c r="S89" s="48"/>
      <c r="T89" s="48"/>
      <c r="U89" s="11"/>
    </row>
    <row r="90" spans="1:23" s="12" customFormat="1">
      <c r="A90" s="293"/>
      <c r="B90" s="521"/>
      <c r="C90" s="293"/>
      <c r="D90" s="293"/>
      <c r="E90" s="339"/>
      <c r="F90" s="111"/>
      <c r="G90" s="298"/>
      <c r="H90" s="57"/>
      <c r="I90" s="48"/>
      <c r="J90" s="48"/>
      <c r="K90" s="48"/>
      <c r="L90" s="57"/>
      <c r="M90" s="48"/>
      <c r="N90" s="57"/>
      <c r="O90" s="48"/>
      <c r="P90" s="57"/>
      <c r="Q90" s="48"/>
      <c r="R90" s="57"/>
      <c r="S90" s="48"/>
      <c r="T90" s="48"/>
      <c r="U90" s="11"/>
    </row>
    <row r="91" spans="1:23" s="12" customFormat="1">
      <c r="A91" s="293"/>
      <c r="B91" s="521"/>
      <c r="C91" s="293"/>
      <c r="D91" s="293"/>
      <c r="E91" s="339"/>
      <c r="F91" s="111"/>
      <c r="G91" s="298"/>
      <c r="H91" s="57"/>
      <c r="I91" s="48"/>
      <c r="J91" s="48"/>
      <c r="K91" s="48"/>
      <c r="L91" s="57"/>
      <c r="M91" s="48"/>
      <c r="N91" s="57"/>
      <c r="O91" s="48"/>
      <c r="P91" s="57"/>
      <c r="Q91" s="48"/>
      <c r="R91" s="57"/>
      <c r="S91" s="48"/>
      <c r="T91" s="48"/>
      <c r="U91" s="11"/>
    </row>
    <row r="92" spans="1:23" s="12" customFormat="1">
      <c r="A92" s="293"/>
      <c r="B92" s="521"/>
      <c r="C92" s="293"/>
      <c r="D92" s="293"/>
      <c r="E92" s="339"/>
      <c r="F92" s="111"/>
      <c r="G92" s="298"/>
      <c r="H92" s="57"/>
      <c r="I92" s="48"/>
      <c r="J92" s="48"/>
      <c r="K92" s="48"/>
      <c r="L92" s="57"/>
      <c r="M92" s="48"/>
      <c r="N92" s="57"/>
      <c r="O92" s="48"/>
      <c r="P92" s="57"/>
      <c r="Q92" s="48"/>
      <c r="R92" s="57"/>
      <c r="S92" s="48"/>
      <c r="T92" s="48"/>
      <c r="U92" s="11"/>
    </row>
    <row r="93" spans="1:23" s="12" customFormat="1">
      <c r="A93" s="522"/>
      <c r="B93" s="712"/>
      <c r="C93" s="522"/>
      <c r="D93" s="522"/>
      <c r="E93" s="523"/>
      <c r="F93" s="524"/>
      <c r="G93" s="525"/>
      <c r="H93" s="65"/>
      <c r="I93" s="59"/>
      <c r="J93" s="59"/>
      <c r="K93" s="59"/>
      <c r="L93" s="65"/>
      <c r="M93" s="59"/>
      <c r="N93" s="65"/>
      <c r="O93" s="59"/>
      <c r="P93" s="65"/>
      <c r="Q93" s="59"/>
      <c r="R93" s="65"/>
      <c r="S93" s="59"/>
      <c r="T93" s="59"/>
      <c r="U93" s="11"/>
    </row>
    <row r="95" spans="1:23" s="14" customFormat="1" ht="20.100000000000001" customHeight="1">
      <c r="A95" s="732" t="s">
        <v>9</v>
      </c>
      <c r="B95" s="732"/>
      <c r="C95" s="732"/>
      <c r="D95" s="732"/>
      <c r="E95" s="732"/>
      <c r="F95" s="732"/>
      <c r="G95" s="732"/>
      <c r="H95" s="732"/>
      <c r="I95" s="732"/>
      <c r="J95" s="732"/>
      <c r="K95" s="732"/>
      <c r="L95" s="732"/>
      <c r="M95" s="732"/>
      <c r="N95" s="732"/>
      <c r="O95" s="732"/>
      <c r="P95" s="732"/>
      <c r="Q95" s="732"/>
      <c r="R95" s="732"/>
      <c r="S95" s="732"/>
      <c r="T95" s="732"/>
      <c r="U95" s="732"/>
      <c r="V95" s="135"/>
      <c r="W95" s="135"/>
    </row>
    <row r="96" spans="1:23" s="14" customFormat="1" ht="20.100000000000001" customHeight="1">
      <c r="A96" s="15" t="s">
        <v>10</v>
      </c>
      <c r="B96" s="744" t="s">
        <v>11</v>
      </c>
      <c r="C96" s="744"/>
      <c r="D96" s="744"/>
      <c r="E96" s="16"/>
      <c r="F96" s="16"/>
      <c r="G96" s="135"/>
      <c r="H96" s="16"/>
      <c r="I96" s="135"/>
      <c r="J96" s="135"/>
      <c r="K96" s="135"/>
      <c r="L96" s="16"/>
      <c r="M96" s="135"/>
      <c r="N96" s="16"/>
      <c r="O96" s="135"/>
      <c r="P96" s="16"/>
      <c r="Q96" s="135"/>
      <c r="R96" s="16"/>
      <c r="S96" s="135"/>
      <c r="T96" s="135"/>
      <c r="U96" s="532"/>
      <c r="V96" s="135"/>
      <c r="W96" s="135"/>
    </row>
    <row r="97" spans="2:21" s="17" customFormat="1" ht="21.75">
      <c r="B97" s="17" t="s">
        <v>12</v>
      </c>
      <c r="G97" s="18"/>
      <c r="H97" s="16"/>
      <c r="I97" s="19"/>
      <c r="J97" s="19"/>
      <c r="K97" s="19"/>
      <c r="L97" s="16"/>
      <c r="M97" s="19"/>
      <c r="N97" s="16"/>
      <c r="O97" s="19"/>
      <c r="P97" s="16"/>
      <c r="Q97" s="19"/>
      <c r="R97" s="16"/>
      <c r="S97" s="19"/>
      <c r="T97" s="19"/>
      <c r="U97" s="533"/>
    </row>
    <row r="99" spans="2:21">
      <c r="T99" s="135"/>
    </row>
    <row r="100" spans="2:21">
      <c r="T100" s="19"/>
    </row>
  </sheetData>
  <mergeCells count="19">
    <mergeCell ref="A95:U95"/>
    <mergeCell ref="B96:D96"/>
    <mergeCell ref="G5:G6"/>
    <mergeCell ref="H5:I5"/>
    <mergeCell ref="J5:K5"/>
    <mergeCell ref="L5:M5"/>
    <mergeCell ref="N5:O5"/>
    <mergeCell ref="T4:T6"/>
    <mergeCell ref="P5:Q5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honeticPr fontId="38" type="noConversion"/>
  <printOptions horizontalCentered="1"/>
  <pageMargins left="0.39" right="0.28999999999999998" top="0.38" bottom="0.41" header="0.39370078740157483" footer="0.23622047244094491"/>
  <pageSetup paperSize="9" scale="61" orientation="landscape" r:id="rId1"/>
  <headerFooter alignWithMargins="0">
    <oddFooter>&amp;C&amp;P/&amp;N&amp;R&amp;A</oddFooter>
  </headerFooter>
  <rowBreaks count="1" manualBreakCount="1">
    <brk id="67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0E47-70E5-4479-B2F8-B34AB043669D}">
  <sheetPr>
    <tabColor rgb="FF92D050"/>
  </sheetPr>
  <dimension ref="A1:Z84"/>
  <sheetViews>
    <sheetView view="pageBreakPreview" zoomScale="90" zoomScaleSheetLayoutView="90" workbookViewId="0">
      <selection activeCell="A53" sqref="A53:XFD53"/>
    </sheetView>
  </sheetViews>
  <sheetFormatPr defaultColWidth="8.125" defaultRowHeight="24"/>
  <cols>
    <col min="1" max="1" width="4.625" style="2" customWidth="1"/>
    <col min="2" max="2" width="47.75" style="2" customWidth="1"/>
    <col min="3" max="3" width="6.75" style="2" customWidth="1"/>
    <col min="4" max="4" width="7" style="2" customWidth="1"/>
    <col min="5" max="5" width="10.375" style="2" customWidth="1"/>
    <col min="6" max="6" width="11.75" style="2" customWidth="1"/>
    <col min="7" max="7" width="10.125" style="122" customWidth="1"/>
    <col min="8" max="8" width="6.375" style="66" customWidth="1"/>
    <col min="9" max="9" width="11.125" style="67" customWidth="1"/>
    <col min="10" max="10" width="6.375" style="66" customWidth="1"/>
    <col min="11" max="11" width="10.375" style="67" customWidth="1"/>
    <col min="12" max="12" width="6.375" style="67" customWidth="1"/>
    <col min="13" max="13" width="9.25" style="67" customWidth="1"/>
    <col min="14" max="14" width="6.375" style="66" customWidth="1"/>
    <col min="15" max="15" width="10.125" style="67" customWidth="1"/>
    <col min="16" max="16" width="6.375" style="66" customWidth="1"/>
    <col min="17" max="17" width="10" style="67" customWidth="1"/>
    <col min="18" max="18" width="6.375" style="66" customWidth="1"/>
    <col min="19" max="19" width="10.125" style="67" customWidth="1"/>
    <col min="20" max="20" width="9" style="67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75" customFormat="1" ht="27.75">
      <c r="A1" s="71" t="s">
        <v>50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14</v>
      </c>
      <c r="U1" s="73"/>
      <c r="V1" s="73"/>
      <c r="W1" s="73"/>
      <c r="X1" s="73"/>
    </row>
    <row r="2" spans="1:26" s="75" customFormat="1" ht="27.75">
      <c r="A2" s="719" t="s">
        <v>48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738" t="s">
        <v>1</v>
      </c>
      <c r="B4" s="722" t="s">
        <v>2</v>
      </c>
      <c r="C4" s="724" t="s">
        <v>49</v>
      </c>
      <c r="D4" s="725"/>
      <c r="E4" s="725"/>
      <c r="F4" s="725"/>
      <c r="G4" s="726"/>
      <c r="H4" s="727" t="s">
        <v>3</v>
      </c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37" t="s">
        <v>15</v>
      </c>
    </row>
    <row r="5" spans="1:26" s="6" customFormat="1" ht="24" customHeight="1">
      <c r="A5" s="738"/>
      <c r="B5" s="722"/>
      <c r="C5" s="728" t="s">
        <v>16</v>
      </c>
      <c r="D5" s="728" t="s">
        <v>17</v>
      </c>
      <c r="E5" s="730" t="s">
        <v>18</v>
      </c>
      <c r="F5" s="728" t="s">
        <v>19</v>
      </c>
      <c r="G5" s="733" t="s">
        <v>51</v>
      </c>
      <c r="H5" s="727">
        <v>2567</v>
      </c>
      <c r="I5" s="727"/>
      <c r="J5" s="727">
        <v>2568</v>
      </c>
      <c r="K5" s="727"/>
      <c r="L5" s="735">
        <v>2569</v>
      </c>
      <c r="M5" s="736"/>
      <c r="N5" s="727">
        <v>2570</v>
      </c>
      <c r="O5" s="727"/>
      <c r="P5" s="727">
        <v>2571</v>
      </c>
      <c r="Q5" s="727"/>
      <c r="R5" s="727" t="s">
        <v>5</v>
      </c>
      <c r="S5" s="727"/>
      <c r="T5" s="737"/>
    </row>
    <row r="6" spans="1:26" s="6" customFormat="1" ht="63.75" customHeight="1">
      <c r="A6" s="739"/>
      <c r="B6" s="723"/>
      <c r="C6" s="729"/>
      <c r="D6" s="729"/>
      <c r="E6" s="731"/>
      <c r="F6" s="729"/>
      <c r="G6" s="73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37"/>
    </row>
    <row r="7" spans="1:26" s="38" customFormat="1">
      <c r="A7" s="39" t="s">
        <v>13</v>
      </c>
      <c r="B7" s="40"/>
      <c r="C7" s="144"/>
      <c r="D7" s="144"/>
      <c r="E7" s="145"/>
      <c r="F7" s="146">
        <f>F8+F32</f>
        <v>15623100</v>
      </c>
      <c r="G7" s="246">
        <f>G8+G32</f>
        <v>1065500</v>
      </c>
      <c r="H7" s="146">
        <f t="shared" ref="H7:S7" si="0">H8+H32</f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46">
        <f t="shared" si="0"/>
        <v>0</v>
      </c>
      <c r="P7" s="146">
        <f t="shared" si="0"/>
        <v>0</v>
      </c>
      <c r="Q7" s="146">
        <f t="shared" si="0"/>
        <v>0</v>
      </c>
      <c r="R7" s="146">
        <f t="shared" si="0"/>
        <v>0</v>
      </c>
      <c r="S7" s="146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20</v>
      </c>
      <c r="B8" s="8"/>
      <c r="C8" s="86"/>
      <c r="D8" s="86"/>
      <c r="E8" s="87"/>
      <c r="F8" s="88">
        <f>F9</f>
        <v>1603000</v>
      </c>
      <c r="G8" s="89">
        <f>G9</f>
        <v>0</v>
      </c>
      <c r="H8" s="88">
        <f t="shared" ref="H8:S8" si="1">H9</f>
        <v>0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0</v>
      </c>
      <c r="R8" s="88">
        <f t="shared" si="1"/>
        <v>0</v>
      </c>
      <c r="S8" s="88">
        <f t="shared" si="1"/>
        <v>0</v>
      </c>
      <c r="T8" s="45"/>
      <c r="X8" s="47"/>
    </row>
    <row r="9" spans="1:26" s="1" customFormat="1" ht="24" customHeight="1">
      <c r="A9" s="147" t="s">
        <v>38</v>
      </c>
      <c r="B9" s="300"/>
      <c r="C9" s="149"/>
      <c r="D9" s="149"/>
      <c r="E9" s="150"/>
      <c r="F9" s="151">
        <f>SUM(F10:F31)</f>
        <v>1603000</v>
      </c>
      <c r="G9" s="151">
        <f>SUM(G10:G31)</f>
        <v>0</v>
      </c>
      <c r="H9" s="151">
        <f t="shared" ref="H9:Q9" si="2">SUM(H10:H31)</f>
        <v>0</v>
      </c>
      <c r="I9" s="151">
        <f>SUM(I10:I31)</f>
        <v>0</v>
      </c>
      <c r="J9" s="151">
        <f t="shared" si="2"/>
        <v>0</v>
      </c>
      <c r="K9" s="151">
        <f t="shared" si="2"/>
        <v>0</v>
      </c>
      <c r="L9" s="151">
        <f t="shared" si="2"/>
        <v>0</v>
      </c>
      <c r="M9" s="151">
        <f t="shared" si="2"/>
        <v>0</v>
      </c>
      <c r="N9" s="151">
        <f t="shared" si="2"/>
        <v>0</v>
      </c>
      <c r="O9" s="151">
        <f t="shared" si="2"/>
        <v>0</v>
      </c>
      <c r="P9" s="151">
        <f t="shared" si="2"/>
        <v>0</v>
      </c>
      <c r="Q9" s="151">
        <f t="shared" si="2"/>
        <v>0</v>
      </c>
      <c r="R9" s="151">
        <f>H9+J9+L9+N9+P9</f>
        <v>0</v>
      </c>
      <c r="S9" s="151">
        <f>I9+K9+M9+O9+Q9</f>
        <v>0</v>
      </c>
      <c r="T9" s="138"/>
      <c r="U9" s="11"/>
    </row>
    <row r="10" spans="1:26" ht="48">
      <c r="A10" s="24">
        <v>1</v>
      </c>
      <c r="B10" s="713" t="s">
        <v>181</v>
      </c>
      <c r="C10" s="102">
        <v>1</v>
      </c>
      <c r="D10" s="102" t="s">
        <v>53</v>
      </c>
      <c r="E10" s="161">
        <v>1476500</v>
      </c>
      <c r="F10" s="161">
        <f>E10*C10</f>
        <v>1476500</v>
      </c>
      <c r="G10" s="106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545"/>
      <c r="U10" s="11"/>
    </row>
    <row r="11" spans="1:26">
      <c r="A11" s="102">
        <v>2</v>
      </c>
      <c r="B11" s="107" t="s">
        <v>182</v>
      </c>
      <c r="C11" s="102">
        <v>1</v>
      </c>
      <c r="D11" s="102" t="s">
        <v>53</v>
      </c>
      <c r="E11" s="161">
        <v>99600</v>
      </c>
      <c r="F11" s="161">
        <f t="shared" ref="F11" si="3">E11*C11</f>
        <v>99600</v>
      </c>
      <c r="G11" s="106"/>
      <c r="H11" s="140"/>
      <c r="I11" s="108"/>
      <c r="J11" s="140"/>
      <c r="K11" s="108"/>
      <c r="L11" s="108"/>
      <c r="M11" s="108"/>
      <c r="N11" s="140"/>
      <c r="O11" s="108"/>
      <c r="P11" s="140"/>
      <c r="Q11" s="108"/>
      <c r="R11" s="140"/>
      <c r="S11" s="140"/>
      <c r="T11" s="58"/>
      <c r="U11" s="11"/>
    </row>
    <row r="12" spans="1:26" s="12" customFormat="1" ht="24" customHeight="1">
      <c r="A12" s="543">
        <v>3</v>
      </c>
      <c r="B12" s="546" t="s">
        <v>183</v>
      </c>
      <c r="C12" s="543">
        <v>1</v>
      </c>
      <c r="D12" s="543" t="s">
        <v>125</v>
      </c>
      <c r="E12" s="547">
        <v>26900</v>
      </c>
      <c r="F12" s="161">
        <f>E12*C12</f>
        <v>26900</v>
      </c>
      <c r="G12" s="106"/>
      <c r="H12" s="124"/>
      <c r="I12" s="109"/>
      <c r="J12" s="124"/>
      <c r="K12" s="125"/>
      <c r="L12" s="125"/>
      <c r="M12" s="125"/>
      <c r="N12" s="124"/>
      <c r="O12" s="125"/>
      <c r="P12" s="124"/>
      <c r="Q12" s="125"/>
      <c r="R12" s="26"/>
      <c r="S12" s="26"/>
      <c r="T12" s="48"/>
      <c r="U12" s="11"/>
    </row>
    <row r="13" spans="1:26" s="12" customFormat="1" ht="24" customHeight="1">
      <c r="A13" s="102"/>
      <c r="B13" s="546"/>
      <c r="C13" s="543"/>
      <c r="D13" s="543"/>
      <c r="E13" s="547"/>
      <c r="F13" s="139"/>
      <c r="G13" s="544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26"/>
      <c r="S13" s="26"/>
      <c r="T13" s="48"/>
      <c r="U13" s="11"/>
    </row>
    <row r="14" spans="1:26" s="12" customFormat="1" ht="24" customHeight="1">
      <c r="A14" s="543"/>
      <c r="B14" s="123"/>
      <c r="C14" s="357"/>
      <c r="D14" s="357"/>
      <c r="E14" s="358"/>
      <c r="F14" s="358"/>
      <c r="G14" s="535"/>
      <c r="H14" s="336"/>
      <c r="I14" s="336"/>
      <c r="J14" s="336"/>
      <c r="K14" s="336"/>
      <c r="L14" s="546"/>
      <c r="M14" s="546"/>
      <c r="N14" s="336"/>
      <c r="O14" s="336"/>
      <c r="P14" s="336"/>
      <c r="Q14" s="336"/>
      <c r="R14" s="336"/>
      <c r="S14" s="336"/>
      <c r="T14" s="536"/>
      <c r="U14" s="11"/>
    </row>
    <row r="15" spans="1:26" s="12" customFormat="1" ht="24" customHeight="1">
      <c r="A15" s="102"/>
      <c r="B15" s="335"/>
      <c r="C15" s="357"/>
      <c r="D15" s="357"/>
      <c r="E15" s="358"/>
      <c r="F15" s="359"/>
      <c r="G15" s="534"/>
      <c r="H15" s="336"/>
      <c r="I15" s="336"/>
      <c r="J15" s="336"/>
      <c r="K15" s="336"/>
      <c r="L15" s="546"/>
      <c r="M15" s="546"/>
      <c r="N15" s="336"/>
      <c r="O15" s="336"/>
      <c r="P15" s="336"/>
      <c r="Q15" s="336"/>
      <c r="R15" s="336"/>
      <c r="S15" s="336"/>
      <c r="T15" s="536"/>
      <c r="U15" s="11"/>
    </row>
    <row r="16" spans="1:26" s="12" customFormat="1" ht="24" customHeight="1">
      <c r="A16" s="543"/>
      <c r="B16" s="335"/>
      <c r="C16" s="357"/>
      <c r="D16" s="357"/>
      <c r="E16" s="358"/>
      <c r="F16" s="359"/>
      <c r="G16" s="534"/>
      <c r="H16" s="336"/>
      <c r="I16" s="336"/>
      <c r="J16" s="336"/>
      <c r="K16" s="336"/>
      <c r="L16" s="546"/>
      <c r="M16" s="546"/>
      <c r="N16" s="336"/>
      <c r="O16" s="336"/>
      <c r="P16" s="336"/>
      <c r="Q16" s="336"/>
      <c r="R16" s="486"/>
      <c r="S16" s="486"/>
      <c r="T16" s="537"/>
      <c r="U16" s="11"/>
    </row>
    <row r="17" spans="1:22" s="12" customFormat="1" ht="24" customHeight="1">
      <c r="A17" s="102"/>
      <c r="B17" s="335"/>
      <c r="C17" s="357"/>
      <c r="D17" s="357"/>
      <c r="E17" s="358"/>
      <c r="F17" s="359"/>
      <c r="G17" s="534"/>
      <c r="H17" s="336"/>
      <c r="I17" s="336"/>
      <c r="J17" s="336"/>
      <c r="K17" s="336"/>
      <c r="L17" s="546"/>
      <c r="M17" s="546"/>
      <c r="N17" s="468"/>
      <c r="O17" s="336"/>
      <c r="P17" s="468"/>
      <c r="Q17" s="336"/>
      <c r="R17" s="440"/>
      <c r="S17" s="440"/>
      <c r="T17" s="537"/>
      <c r="U17" s="11"/>
    </row>
    <row r="18" spans="1:22" s="12" customFormat="1" ht="24" customHeight="1">
      <c r="A18" s="543"/>
      <c r="B18" s="335"/>
      <c r="C18" s="357"/>
      <c r="D18" s="357"/>
      <c r="E18" s="358"/>
      <c r="F18" s="359"/>
      <c r="G18" s="534"/>
      <c r="H18" s="336"/>
      <c r="I18" s="336"/>
      <c r="J18" s="336"/>
      <c r="K18" s="336"/>
      <c r="L18" s="546"/>
      <c r="M18" s="546"/>
      <c r="N18" s="468"/>
      <c r="O18" s="336"/>
      <c r="P18" s="468"/>
      <c r="Q18" s="336"/>
      <c r="R18" s="440"/>
      <c r="S18" s="440"/>
      <c r="T18" s="537"/>
      <c r="U18" s="11"/>
    </row>
    <row r="19" spans="1:22" s="12" customFormat="1" ht="24" customHeight="1">
      <c r="A19" s="102"/>
      <c r="B19" s="123"/>
      <c r="C19" s="357"/>
      <c r="D19" s="357"/>
      <c r="E19" s="358"/>
      <c r="F19" s="359"/>
      <c r="G19" s="534"/>
      <c r="H19" s="370"/>
      <c r="I19" s="489"/>
      <c r="J19" s="370"/>
      <c r="K19" s="489"/>
      <c r="L19" s="546"/>
      <c r="M19" s="546"/>
      <c r="N19" s="468"/>
      <c r="O19" s="336"/>
      <c r="P19" s="468"/>
      <c r="Q19" s="336"/>
      <c r="R19" s="440"/>
      <c r="S19" s="440"/>
      <c r="T19" s="537"/>
      <c r="U19" s="11"/>
    </row>
    <row r="20" spans="1:22" s="12" customFormat="1" ht="24" customHeight="1">
      <c r="A20" s="543"/>
      <c r="B20" s="230"/>
      <c r="C20" s="357"/>
      <c r="D20" s="357"/>
      <c r="E20" s="358"/>
      <c r="F20" s="359"/>
      <c r="G20" s="534"/>
      <c r="H20" s="369"/>
      <c r="I20" s="538"/>
      <c r="J20" s="369"/>
      <c r="K20" s="538"/>
      <c r="L20" s="546"/>
      <c r="M20" s="546"/>
      <c r="N20" s="468"/>
      <c r="O20" s="336"/>
      <c r="P20" s="468"/>
      <c r="Q20" s="336"/>
      <c r="R20" s="440"/>
      <c r="S20" s="440"/>
      <c r="T20" s="537"/>
      <c r="U20" s="11"/>
    </row>
    <row r="21" spans="1:22" s="12" customFormat="1" ht="24" customHeight="1">
      <c r="A21" s="102"/>
      <c r="B21" s="230"/>
      <c r="C21" s="357"/>
      <c r="D21" s="357"/>
      <c r="E21" s="358"/>
      <c r="F21" s="359"/>
      <c r="G21" s="534"/>
      <c r="H21" s="369"/>
      <c r="I21" s="538"/>
      <c r="J21" s="369"/>
      <c r="K21" s="538"/>
      <c r="L21" s="546"/>
      <c r="M21" s="546"/>
      <c r="N21" s="468"/>
      <c r="O21" s="336"/>
      <c r="P21" s="468"/>
      <c r="Q21" s="336"/>
      <c r="R21" s="440"/>
      <c r="S21" s="440"/>
      <c r="T21" s="537"/>
      <c r="U21" s="11"/>
    </row>
    <row r="22" spans="1:22" s="12" customFormat="1" ht="24" customHeight="1">
      <c r="A22" s="543"/>
      <c r="B22" s="230"/>
      <c r="C22" s="357"/>
      <c r="D22" s="357"/>
      <c r="E22" s="358"/>
      <c r="F22" s="359"/>
      <c r="G22" s="534"/>
      <c r="H22" s="395"/>
      <c r="I22" s="395"/>
      <c r="J22" s="369"/>
      <c r="K22" s="538"/>
      <c r="L22" s="546"/>
      <c r="M22" s="546"/>
      <c r="N22" s="468"/>
      <c r="O22" s="336"/>
      <c r="P22" s="468"/>
      <c r="Q22" s="336"/>
      <c r="R22" s="440"/>
      <c r="S22" s="440"/>
      <c r="T22" s="537"/>
      <c r="U22" s="11"/>
    </row>
    <row r="23" spans="1:22" s="12" customFormat="1" ht="24" customHeight="1">
      <c r="A23" s="102"/>
      <c r="B23" s="230"/>
      <c r="C23" s="357"/>
      <c r="D23" s="357"/>
      <c r="E23" s="358"/>
      <c r="F23" s="359"/>
      <c r="G23" s="534"/>
      <c r="H23" s="395"/>
      <c r="I23" s="395"/>
      <c r="J23" s="369"/>
      <c r="K23" s="538"/>
      <c r="L23" s="546"/>
      <c r="M23" s="546"/>
      <c r="N23" s="468"/>
      <c r="O23" s="336"/>
      <c r="P23" s="468"/>
      <c r="Q23" s="336"/>
      <c r="R23" s="440"/>
      <c r="S23" s="440"/>
      <c r="T23" s="537"/>
      <c r="U23" s="11"/>
    </row>
    <row r="24" spans="1:22" s="12" customFormat="1" ht="24" customHeight="1">
      <c r="A24" s="543"/>
      <c r="B24" s="230"/>
      <c r="C24" s="357"/>
      <c r="D24" s="357"/>
      <c r="E24" s="358"/>
      <c r="F24" s="359"/>
      <c r="G24" s="534"/>
      <c r="H24" s="395"/>
      <c r="I24" s="395"/>
      <c r="J24" s="357"/>
      <c r="K24" s="482"/>
      <c r="L24" s="546"/>
      <c r="M24" s="546"/>
      <c r="N24" s="468"/>
      <c r="O24" s="336"/>
      <c r="P24" s="468"/>
      <c r="Q24" s="336"/>
      <c r="R24" s="440"/>
      <c r="S24" s="440"/>
      <c r="T24" s="537"/>
      <c r="U24" s="11"/>
    </row>
    <row r="25" spans="1:22" s="12" customFormat="1" ht="24" customHeight="1">
      <c r="A25" s="102"/>
      <c r="B25" s="230"/>
      <c r="C25" s="357"/>
      <c r="D25" s="357"/>
      <c r="E25" s="358"/>
      <c r="F25" s="359"/>
      <c r="G25" s="534"/>
      <c r="H25" s="395"/>
      <c r="I25" s="395"/>
      <c r="J25" s="370"/>
      <c r="K25" s="489"/>
      <c r="L25" s="546"/>
      <c r="M25" s="546"/>
      <c r="N25" s="468"/>
      <c r="O25" s="336"/>
      <c r="P25" s="468"/>
      <c r="Q25" s="336"/>
      <c r="R25" s="440"/>
      <c r="S25" s="440"/>
      <c r="T25" s="537"/>
      <c r="U25" s="11"/>
    </row>
    <row r="26" spans="1:22" s="12" customFormat="1" ht="24" customHeight="1">
      <c r="A26" s="543"/>
      <c r="B26" s="230"/>
      <c r="C26" s="357"/>
      <c r="D26" s="357"/>
      <c r="E26" s="358"/>
      <c r="F26" s="359"/>
      <c r="G26" s="534"/>
      <c r="H26" s="395"/>
      <c r="I26" s="395"/>
      <c r="J26" s="370"/>
      <c r="K26" s="489"/>
      <c r="L26" s="546"/>
      <c r="M26" s="546"/>
      <c r="N26" s="468"/>
      <c r="O26" s="336"/>
      <c r="P26" s="468"/>
      <c r="Q26" s="336"/>
      <c r="R26" s="440"/>
      <c r="S26" s="440"/>
      <c r="T26" s="537"/>
      <c r="U26" s="11"/>
    </row>
    <row r="27" spans="1:22" s="12" customFormat="1" ht="27.75" customHeight="1">
      <c r="A27" s="102"/>
      <c r="B27" s="230"/>
      <c r="C27" s="372"/>
      <c r="D27" s="372"/>
      <c r="E27" s="373"/>
      <c r="F27" s="373"/>
      <c r="G27" s="549"/>
      <c r="H27" s="416"/>
      <c r="I27" s="416"/>
      <c r="J27" s="369"/>
      <c r="K27" s="538"/>
      <c r="L27" s="370"/>
      <c r="M27" s="489"/>
      <c r="N27" s="370"/>
      <c r="O27" s="489"/>
      <c r="P27" s="546"/>
      <c r="Q27" s="546"/>
      <c r="R27" s="440"/>
      <c r="S27" s="440"/>
      <c r="T27" s="537"/>
      <c r="U27" s="11"/>
    </row>
    <row r="28" spans="1:22">
      <c r="A28" s="543"/>
      <c r="B28" s="112"/>
      <c r="C28" s="24"/>
      <c r="D28" s="24"/>
      <c r="E28" s="101"/>
      <c r="F28" s="101"/>
      <c r="G28" s="56"/>
      <c r="H28" s="26"/>
      <c r="I28" s="109"/>
      <c r="J28" s="26"/>
      <c r="K28" s="109"/>
      <c r="L28" s="109"/>
      <c r="M28" s="109"/>
      <c r="N28" s="26"/>
      <c r="O28" s="109"/>
      <c r="P28" s="26"/>
      <c r="Q28" s="109"/>
      <c r="R28" s="26"/>
      <c r="S28" s="26"/>
      <c r="T28" s="58"/>
      <c r="U28" s="11"/>
    </row>
    <row r="29" spans="1:22" s="12" customFormat="1" ht="24" customHeight="1">
      <c r="A29" s="102"/>
      <c r="B29" s="546"/>
      <c r="C29" s="543"/>
      <c r="D29" s="543"/>
      <c r="E29" s="547"/>
      <c r="F29" s="139"/>
      <c r="G29" s="544"/>
      <c r="H29" s="124"/>
      <c r="I29" s="109"/>
      <c r="J29" s="124"/>
      <c r="K29" s="125"/>
      <c r="L29" s="125"/>
      <c r="M29" s="125"/>
      <c r="N29" s="124"/>
      <c r="O29" s="125"/>
      <c r="P29" s="124"/>
      <c r="Q29" s="125"/>
      <c r="R29" s="26"/>
      <c r="S29" s="26"/>
      <c r="T29" s="48"/>
      <c r="U29" s="11"/>
    </row>
    <row r="30" spans="1:22" s="12" customFormat="1" ht="24" customHeight="1">
      <c r="A30" s="543">
        <v>21</v>
      </c>
      <c r="B30" s="546"/>
      <c r="C30" s="543"/>
      <c r="D30" s="543"/>
      <c r="E30" s="547"/>
      <c r="F30" s="139">
        <f t="shared" ref="F30:F31" si="4">E30*C30</f>
        <v>0</v>
      </c>
      <c r="G30" s="544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6"/>
      <c r="S30" s="26"/>
      <c r="T30" s="48"/>
      <c r="U30" s="11"/>
    </row>
    <row r="31" spans="1:22" s="12" customFormat="1" ht="24" customHeight="1">
      <c r="A31" s="102">
        <v>22</v>
      </c>
      <c r="B31" s="546"/>
      <c r="C31" s="543"/>
      <c r="D31" s="543"/>
      <c r="E31" s="547"/>
      <c r="F31" s="139">
        <f t="shared" si="4"/>
        <v>0</v>
      </c>
      <c r="G31" s="544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229"/>
      <c r="U31" s="11"/>
    </row>
    <row r="32" spans="1:22" s="175" customFormat="1">
      <c r="A32" s="170" t="s">
        <v>26</v>
      </c>
      <c r="B32" s="171"/>
      <c r="C32" s="172"/>
      <c r="D32" s="172"/>
      <c r="E32" s="173"/>
      <c r="F32" s="173">
        <f t="shared" ref="F32:S32" si="5">SUM(F33:F60)</f>
        <v>14020100</v>
      </c>
      <c r="G32" s="173">
        <f t="shared" si="5"/>
        <v>1065500</v>
      </c>
      <c r="H32" s="173">
        <f t="shared" si="5"/>
        <v>0</v>
      </c>
      <c r="I32" s="173">
        <f t="shared" si="5"/>
        <v>0</v>
      </c>
      <c r="J32" s="173">
        <f t="shared" si="5"/>
        <v>0</v>
      </c>
      <c r="K32" s="173">
        <f t="shared" si="5"/>
        <v>0</v>
      </c>
      <c r="L32" s="173">
        <f t="shared" si="5"/>
        <v>0</v>
      </c>
      <c r="M32" s="173">
        <f t="shared" si="5"/>
        <v>0</v>
      </c>
      <c r="N32" s="173">
        <f t="shared" si="5"/>
        <v>0</v>
      </c>
      <c r="O32" s="173">
        <f t="shared" si="5"/>
        <v>0</v>
      </c>
      <c r="P32" s="173">
        <f t="shared" si="5"/>
        <v>0</v>
      </c>
      <c r="Q32" s="173">
        <f t="shared" si="5"/>
        <v>0</v>
      </c>
      <c r="R32" s="173">
        <f t="shared" si="5"/>
        <v>0</v>
      </c>
      <c r="S32" s="173">
        <f t="shared" si="5"/>
        <v>0</v>
      </c>
      <c r="T32" s="301"/>
      <c r="U32" s="11"/>
      <c r="V32" s="174"/>
    </row>
    <row r="33" spans="1:21" s="12" customFormat="1" ht="24" customHeight="1">
      <c r="A33" s="102">
        <v>1</v>
      </c>
      <c r="B33" s="123" t="s">
        <v>108</v>
      </c>
      <c r="C33" s="24">
        <v>1</v>
      </c>
      <c r="D33" s="24" t="s">
        <v>53</v>
      </c>
      <c r="E33" s="158">
        <v>1065500</v>
      </c>
      <c r="F33" s="101">
        <f>E33*C33</f>
        <v>1065500</v>
      </c>
      <c r="G33" s="56">
        <f>F33</f>
        <v>1065500</v>
      </c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  <c r="U33" s="11"/>
    </row>
    <row r="34" spans="1:21" s="12" customFormat="1" ht="24" customHeight="1">
      <c r="A34" s="102">
        <v>2</v>
      </c>
      <c r="B34" s="107" t="s">
        <v>251</v>
      </c>
      <c r="C34" s="102">
        <v>1</v>
      </c>
      <c r="D34" s="105" t="s">
        <v>53</v>
      </c>
      <c r="E34" s="154">
        <v>309200</v>
      </c>
      <c r="F34" s="101">
        <f t="shared" ref="F34:F44" si="6">E34*C34</f>
        <v>309200</v>
      </c>
      <c r="G34" s="106"/>
      <c r="H34" s="54"/>
      <c r="I34" s="55"/>
      <c r="J34" s="54"/>
      <c r="K34" s="55"/>
      <c r="L34" s="55"/>
      <c r="M34" s="55"/>
      <c r="N34" s="54"/>
      <c r="O34" s="55"/>
      <c r="P34" s="54"/>
      <c r="Q34" s="55"/>
      <c r="R34" s="54"/>
      <c r="S34" s="55"/>
      <c r="T34" s="62"/>
      <c r="U34" s="11"/>
    </row>
    <row r="35" spans="1:21" s="12" customFormat="1" ht="24" customHeight="1">
      <c r="A35" s="102">
        <v>3</v>
      </c>
      <c r="B35" s="25" t="s">
        <v>252</v>
      </c>
      <c r="C35" s="24">
        <v>50</v>
      </c>
      <c r="D35" s="24" t="s">
        <v>125</v>
      </c>
      <c r="E35" s="158">
        <v>16500</v>
      </c>
      <c r="F35" s="101">
        <f t="shared" si="6"/>
        <v>825000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48"/>
      <c r="U35" s="11"/>
    </row>
    <row r="36" spans="1:21" s="12" customFormat="1" ht="24" customHeight="1">
      <c r="A36" s="102">
        <v>4</v>
      </c>
      <c r="B36" s="25" t="s">
        <v>253</v>
      </c>
      <c r="C36" s="24">
        <v>1</v>
      </c>
      <c r="D36" s="24" t="s">
        <v>63</v>
      </c>
      <c r="E36" s="158">
        <v>18200</v>
      </c>
      <c r="F36" s="101">
        <f t="shared" si="6"/>
        <v>18200</v>
      </c>
      <c r="G36" s="56"/>
      <c r="H36" s="57"/>
      <c r="I36" s="58"/>
      <c r="J36" s="57"/>
      <c r="K36" s="58"/>
      <c r="L36" s="58"/>
      <c r="M36" s="58"/>
      <c r="N36" s="57"/>
      <c r="O36" s="58"/>
      <c r="P36" s="57"/>
      <c r="Q36" s="58"/>
      <c r="R36" s="57"/>
      <c r="S36" s="58"/>
      <c r="T36" s="64"/>
      <c r="U36" s="11"/>
    </row>
    <row r="37" spans="1:21" s="12" customFormat="1" ht="24" customHeight="1">
      <c r="A37" s="102">
        <v>5</v>
      </c>
      <c r="B37" s="25" t="s">
        <v>254</v>
      </c>
      <c r="C37" s="24">
        <v>1</v>
      </c>
      <c r="D37" s="24" t="s">
        <v>90</v>
      </c>
      <c r="E37" s="158">
        <v>54000</v>
      </c>
      <c r="F37" s="101">
        <f t="shared" si="6"/>
        <v>54000</v>
      </c>
      <c r="G37" s="56"/>
      <c r="H37" s="57"/>
      <c r="I37" s="58"/>
      <c r="J37" s="57"/>
      <c r="K37" s="58"/>
      <c r="L37" s="58"/>
      <c r="M37" s="58"/>
      <c r="N37" s="57"/>
      <c r="O37" s="58"/>
      <c r="P37" s="57"/>
      <c r="Q37" s="58"/>
      <c r="R37" s="57"/>
      <c r="S37" s="58"/>
      <c r="T37" s="58"/>
      <c r="U37" s="11"/>
    </row>
    <row r="38" spans="1:21" s="12" customFormat="1">
      <c r="A38" s="102">
        <v>6</v>
      </c>
      <c r="B38" s="153" t="s">
        <v>255</v>
      </c>
      <c r="C38" s="102">
        <v>40</v>
      </c>
      <c r="D38" s="102" t="s">
        <v>125</v>
      </c>
      <c r="E38" s="154">
        <v>5500</v>
      </c>
      <c r="F38" s="101">
        <f t="shared" si="6"/>
        <v>220000</v>
      </c>
      <c r="G38" s="106"/>
      <c r="H38" s="57"/>
      <c r="I38" s="58"/>
      <c r="J38" s="57"/>
      <c r="K38" s="58"/>
      <c r="L38" s="58"/>
      <c r="M38" s="58"/>
      <c r="N38" s="57"/>
      <c r="O38" s="58"/>
      <c r="P38" s="57"/>
      <c r="Q38" s="58"/>
      <c r="R38" s="57"/>
      <c r="S38" s="58"/>
      <c r="T38" s="58"/>
      <c r="U38" s="11"/>
    </row>
    <row r="39" spans="1:21" s="12" customFormat="1" ht="24" customHeight="1">
      <c r="A39" s="102">
        <v>7</v>
      </c>
      <c r="B39" s="34" t="s">
        <v>256</v>
      </c>
      <c r="C39" s="24">
        <v>40</v>
      </c>
      <c r="D39" s="24" t="s">
        <v>125</v>
      </c>
      <c r="E39" s="158">
        <v>700</v>
      </c>
      <c r="F39" s="101">
        <f t="shared" si="6"/>
        <v>28000</v>
      </c>
      <c r="G39" s="56"/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0"/>
      <c r="U39" s="11"/>
    </row>
    <row r="40" spans="1:21" s="12" customFormat="1" ht="24" customHeight="1">
      <c r="A40" s="102">
        <v>8</v>
      </c>
      <c r="B40" s="107" t="s">
        <v>257</v>
      </c>
      <c r="C40" s="102">
        <v>4</v>
      </c>
      <c r="D40" s="105" t="s">
        <v>63</v>
      </c>
      <c r="E40" s="154">
        <v>25000</v>
      </c>
      <c r="F40" s="101">
        <f t="shared" si="6"/>
        <v>100000</v>
      </c>
      <c r="G40" s="106"/>
      <c r="H40" s="54"/>
      <c r="I40" s="55"/>
      <c r="J40" s="54"/>
      <c r="K40" s="55"/>
      <c r="L40" s="55"/>
      <c r="M40" s="55"/>
      <c r="N40" s="54"/>
      <c r="O40" s="55"/>
      <c r="P40" s="54"/>
      <c r="Q40" s="55"/>
      <c r="R40" s="54"/>
      <c r="S40" s="55"/>
      <c r="T40" s="62"/>
      <c r="U40" s="11"/>
    </row>
    <row r="41" spans="1:21" s="12" customFormat="1" ht="24" customHeight="1">
      <c r="A41" s="102">
        <v>9</v>
      </c>
      <c r="B41" s="25" t="s">
        <v>258</v>
      </c>
      <c r="C41" s="24">
        <v>3</v>
      </c>
      <c r="D41" s="24" t="s">
        <v>63</v>
      </c>
      <c r="E41" s="158">
        <v>19000</v>
      </c>
      <c r="F41" s="101">
        <f t="shared" si="6"/>
        <v>57000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48"/>
      <c r="U41" s="11"/>
    </row>
    <row r="42" spans="1:21" s="12" customFormat="1">
      <c r="A42" s="102">
        <v>10</v>
      </c>
      <c r="B42" s="112" t="s">
        <v>259</v>
      </c>
      <c r="C42" s="357">
        <v>1</v>
      </c>
      <c r="D42" s="357" t="s">
        <v>63</v>
      </c>
      <c r="E42" s="482">
        <v>19000</v>
      </c>
      <c r="F42" s="101">
        <f t="shared" si="6"/>
        <v>19000</v>
      </c>
      <c r="G42" s="360"/>
      <c r="H42" s="336"/>
      <c r="I42" s="395"/>
      <c r="J42" s="395"/>
      <c r="K42" s="395"/>
      <c r="L42" s="395"/>
      <c r="M42" s="395"/>
      <c r="N42" s="395"/>
      <c r="O42" s="395"/>
      <c r="P42" s="505"/>
      <c r="Q42" s="505"/>
      <c r="R42" s="468"/>
      <c r="S42" s="368"/>
      <c r="T42" s="536"/>
      <c r="U42" s="11"/>
    </row>
    <row r="43" spans="1:21" s="12" customFormat="1">
      <c r="A43" s="102">
        <v>11</v>
      </c>
      <c r="B43" s="112"/>
      <c r="C43" s="357"/>
      <c r="D43" s="357"/>
      <c r="E43" s="482"/>
      <c r="F43" s="101">
        <f t="shared" si="6"/>
        <v>0</v>
      </c>
      <c r="G43" s="360"/>
      <c r="H43" s="336"/>
      <c r="I43" s="403"/>
      <c r="J43" s="336"/>
      <c r="K43" s="403"/>
      <c r="L43" s="399"/>
      <c r="M43" s="403"/>
      <c r="N43" s="399"/>
      <c r="O43" s="403"/>
      <c r="P43" s="546"/>
      <c r="Q43" s="546"/>
      <c r="R43" s="468"/>
      <c r="S43" s="368"/>
      <c r="T43" s="536"/>
      <c r="U43" s="11"/>
    </row>
    <row r="44" spans="1:21" s="12" customFormat="1">
      <c r="A44" s="102">
        <v>12</v>
      </c>
      <c r="B44" s="112"/>
      <c r="C44" s="357"/>
      <c r="D44" s="357"/>
      <c r="E44" s="482"/>
      <c r="F44" s="101">
        <f t="shared" si="6"/>
        <v>0</v>
      </c>
      <c r="G44" s="360"/>
      <c r="H44" s="336"/>
      <c r="I44" s="403"/>
      <c r="J44" s="399"/>
      <c r="K44" s="403"/>
      <c r="L44" s="336"/>
      <c r="M44" s="403"/>
      <c r="N44" s="399"/>
      <c r="O44" s="403"/>
      <c r="P44" s="546"/>
      <c r="Q44" s="546"/>
      <c r="R44" s="468"/>
      <c r="S44" s="541"/>
      <c r="T44" s="542"/>
      <c r="U44" s="11"/>
    </row>
    <row r="45" spans="1:21" s="12" customFormat="1">
      <c r="A45" s="24"/>
      <c r="B45" s="112"/>
      <c r="C45" s="357"/>
      <c r="D45" s="357"/>
      <c r="E45" s="482"/>
      <c r="F45" s="358"/>
      <c r="G45" s="360"/>
      <c r="H45" s="336"/>
      <c r="I45" s="243"/>
      <c r="J45" s="395"/>
      <c r="K45" s="243"/>
      <c r="L45" s="395"/>
      <c r="M45" s="243"/>
      <c r="N45" s="336"/>
      <c r="O45" s="243"/>
      <c r="P45" s="546"/>
      <c r="Q45" s="546"/>
      <c r="R45" s="474"/>
      <c r="S45" s="474"/>
      <c r="T45" s="542"/>
      <c r="U45" s="11"/>
    </row>
    <row r="46" spans="1:21" s="12" customFormat="1">
      <c r="A46" s="102"/>
      <c r="B46" s="112"/>
      <c r="C46" s="357"/>
      <c r="D46" s="357"/>
      <c r="E46" s="482"/>
      <c r="F46" s="358"/>
      <c r="G46" s="360"/>
      <c r="H46" s="336"/>
      <c r="I46" s="395"/>
      <c r="J46" s="395"/>
      <c r="K46" s="395"/>
      <c r="L46" s="395"/>
      <c r="M46" s="395"/>
      <c r="N46" s="395"/>
      <c r="O46" s="395"/>
      <c r="P46" s="546"/>
      <c r="Q46" s="546"/>
      <c r="R46" s="474"/>
      <c r="S46" s="474"/>
      <c r="T46" s="542"/>
      <c r="U46" s="11"/>
    </row>
    <row r="47" spans="1:21" s="12" customFormat="1">
      <c r="A47" s="24"/>
      <c r="B47" s="112"/>
      <c r="C47" s="357"/>
      <c r="D47" s="357"/>
      <c r="E47" s="482"/>
      <c r="F47" s="358"/>
      <c r="G47" s="360"/>
      <c r="H47" s="399"/>
      <c r="I47" s="403"/>
      <c r="J47" s="336"/>
      <c r="K47" s="403"/>
      <c r="L47" s="399"/>
      <c r="M47" s="403"/>
      <c r="N47" s="399"/>
      <c r="O47" s="403"/>
      <c r="P47" s="546"/>
      <c r="Q47" s="546"/>
      <c r="R47" s="474"/>
      <c r="S47" s="474"/>
      <c r="T47" s="542"/>
      <c r="U47" s="11"/>
    </row>
    <row r="48" spans="1:21" s="12" customFormat="1">
      <c r="A48" s="102"/>
      <c r="B48" s="112"/>
      <c r="C48" s="357"/>
      <c r="D48" s="357"/>
      <c r="E48" s="482"/>
      <c r="F48" s="358"/>
      <c r="G48" s="360"/>
      <c r="H48" s="399"/>
      <c r="I48" s="403"/>
      <c r="J48" s="399"/>
      <c r="K48" s="403"/>
      <c r="L48" s="336"/>
      <c r="M48" s="403"/>
      <c r="N48" s="399"/>
      <c r="O48" s="403"/>
      <c r="P48" s="546"/>
      <c r="Q48" s="546"/>
      <c r="R48" s="474"/>
      <c r="S48" s="474"/>
      <c r="T48" s="542"/>
      <c r="U48" s="11"/>
    </row>
    <row r="49" spans="1:24" s="12" customFormat="1">
      <c r="A49" s="24"/>
      <c r="B49" s="123"/>
      <c r="C49" s="357"/>
      <c r="D49" s="357"/>
      <c r="E49" s="482"/>
      <c r="F49" s="358"/>
      <c r="G49" s="360"/>
      <c r="H49" s="395"/>
      <c r="I49" s="243"/>
      <c r="J49" s="395"/>
      <c r="K49" s="243"/>
      <c r="L49" s="395"/>
      <c r="M49" s="243"/>
      <c r="N49" s="336"/>
      <c r="O49" s="243"/>
      <c r="P49" s="546"/>
      <c r="Q49" s="546"/>
      <c r="R49" s="474"/>
      <c r="S49" s="474"/>
      <c r="T49" s="542"/>
      <c r="U49" s="11"/>
    </row>
    <row r="50" spans="1:24" s="12" customFormat="1">
      <c r="A50" s="102"/>
      <c r="B50" s="123"/>
      <c r="C50" s="357"/>
      <c r="D50" s="357"/>
      <c r="E50" s="482"/>
      <c r="F50" s="358"/>
      <c r="G50" s="360"/>
      <c r="H50" s="336"/>
      <c r="I50" s="395"/>
      <c r="J50" s="395"/>
      <c r="K50" s="395"/>
      <c r="L50" s="395"/>
      <c r="M50" s="395"/>
      <c r="N50" s="395"/>
      <c r="O50" s="395"/>
      <c r="P50" s="546"/>
      <c r="Q50" s="546"/>
      <c r="R50" s="477"/>
      <c r="S50" s="474"/>
      <c r="T50" s="542"/>
      <c r="U50" s="11"/>
    </row>
    <row r="51" spans="1:24" s="12" customFormat="1">
      <c r="A51" s="24"/>
      <c r="B51" s="123"/>
      <c r="C51" s="357"/>
      <c r="D51" s="357"/>
      <c r="E51" s="482"/>
      <c r="F51" s="358"/>
      <c r="G51" s="360"/>
      <c r="H51" s="395"/>
      <c r="I51" s="243"/>
      <c r="J51" s="336"/>
      <c r="K51" s="243"/>
      <c r="L51" s="395"/>
      <c r="M51" s="243"/>
      <c r="N51" s="395"/>
      <c r="O51" s="243"/>
      <c r="P51" s="546"/>
      <c r="Q51" s="546"/>
      <c r="R51" s="474"/>
      <c r="S51" s="474"/>
      <c r="T51" s="542"/>
      <c r="U51" s="11"/>
    </row>
    <row r="52" spans="1:24" s="12" customFormat="1">
      <c r="A52" s="102"/>
      <c r="B52" s="123"/>
      <c r="C52" s="357"/>
      <c r="D52" s="357"/>
      <c r="E52" s="482"/>
      <c r="F52" s="358"/>
      <c r="G52" s="360"/>
      <c r="H52" s="416"/>
      <c r="I52" s="417"/>
      <c r="J52" s="416"/>
      <c r="K52" s="417"/>
      <c r="L52" s="336"/>
      <c r="M52" s="417"/>
      <c r="N52" s="416"/>
      <c r="O52" s="417"/>
      <c r="P52" s="546"/>
      <c r="Q52" s="546"/>
      <c r="R52" s="474"/>
      <c r="S52" s="474"/>
      <c r="T52" s="542"/>
      <c r="U52" s="11"/>
    </row>
    <row r="53" spans="1:24" s="9" customFormat="1">
      <c r="A53" s="7" t="s">
        <v>43</v>
      </c>
      <c r="B53" s="8"/>
      <c r="C53" s="86"/>
      <c r="D53" s="86"/>
      <c r="E53" s="87"/>
      <c r="F53" s="88">
        <f>SUM(F54:F59)</f>
        <v>5662100</v>
      </c>
      <c r="G53" s="88">
        <f t="shared" ref="G53:S53" si="7">SUM(G54:G59)</f>
        <v>0</v>
      </c>
      <c r="H53" s="88">
        <f t="shared" si="7"/>
        <v>0</v>
      </c>
      <c r="I53" s="88">
        <f t="shared" si="7"/>
        <v>0</v>
      </c>
      <c r="J53" s="88">
        <f t="shared" si="7"/>
        <v>0</v>
      </c>
      <c r="K53" s="88">
        <f t="shared" si="7"/>
        <v>0</v>
      </c>
      <c r="L53" s="88">
        <f t="shared" si="7"/>
        <v>0</v>
      </c>
      <c r="M53" s="88">
        <f t="shared" si="7"/>
        <v>0</v>
      </c>
      <c r="N53" s="88">
        <f t="shared" si="7"/>
        <v>0</v>
      </c>
      <c r="O53" s="88">
        <f t="shared" si="7"/>
        <v>0</v>
      </c>
      <c r="P53" s="88">
        <f t="shared" si="7"/>
        <v>0</v>
      </c>
      <c r="Q53" s="88">
        <f t="shared" si="7"/>
        <v>0</v>
      </c>
      <c r="R53" s="88">
        <f t="shared" si="7"/>
        <v>0</v>
      </c>
      <c r="S53" s="88">
        <f t="shared" si="7"/>
        <v>0</v>
      </c>
      <c r="T53" s="45"/>
      <c r="U53" s="530"/>
      <c r="X53" s="47"/>
    </row>
    <row r="54" spans="1:24" s="12" customFormat="1" ht="48">
      <c r="A54" s="24">
        <v>1</v>
      </c>
      <c r="B54" s="129" t="s">
        <v>277</v>
      </c>
      <c r="C54" s="372">
        <v>1</v>
      </c>
      <c r="D54" s="372" t="s">
        <v>53</v>
      </c>
      <c r="E54" s="539">
        <v>3020200</v>
      </c>
      <c r="F54" s="373">
        <f>E54*C54</f>
        <v>3020200</v>
      </c>
      <c r="G54" s="374"/>
      <c r="H54" s="416"/>
      <c r="I54" s="417"/>
      <c r="J54" s="416"/>
      <c r="K54" s="417"/>
      <c r="L54" s="417"/>
      <c r="M54" s="417"/>
      <c r="N54" s="486"/>
      <c r="O54" s="417"/>
      <c r="P54" s="546"/>
      <c r="Q54" s="546"/>
      <c r="R54" s="550"/>
      <c r="S54" s="550"/>
      <c r="T54" s="537"/>
      <c r="U54" s="11"/>
    </row>
    <row r="55" spans="1:24" s="12" customFormat="1" ht="24" customHeight="1">
      <c r="A55" s="102">
        <v>2</v>
      </c>
      <c r="B55" s="25" t="s">
        <v>278</v>
      </c>
      <c r="C55" s="24">
        <v>1</v>
      </c>
      <c r="D55" s="24" t="s">
        <v>53</v>
      </c>
      <c r="E55" s="158">
        <v>2641900</v>
      </c>
      <c r="F55" s="373">
        <f t="shared" ref="F55:F58" si="8">E55*C55</f>
        <v>2641900</v>
      </c>
      <c r="G55" s="56"/>
      <c r="H55" s="57"/>
      <c r="I55" s="58"/>
      <c r="J55" s="57"/>
      <c r="K55" s="58"/>
      <c r="L55" s="58"/>
      <c r="M55" s="58"/>
      <c r="N55" s="57"/>
      <c r="O55" s="58"/>
      <c r="P55" s="57"/>
      <c r="Q55" s="58"/>
      <c r="R55" s="57"/>
      <c r="S55" s="58"/>
      <c r="T55" s="64"/>
      <c r="U55" s="11"/>
    </row>
    <row r="56" spans="1:24" s="12" customFormat="1" ht="24" customHeight="1">
      <c r="A56" s="24"/>
      <c r="B56" s="25"/>
      <c r="C56" s="24"/>
      <c r="D56" s="24"/>
      <c r="E56" s="158"/>
      <c r="F56" s="373">
        <f t="shared" si="8"/>
        <v>0</v>
      </c>
      <c r="G56" s="56"/>
      <c r="H56" s="57"/>
      <c r="I56" s="58"/>
      <c r="J56" s="57"/>
      <c r="K56" s="58"/>
      <c r="L56" s="58"/>
      <c r="M56" s="58"/>
      <c r="N56" s="57"/>
      <c r="O56" s="58"/>
      <c r="P56" s="57"/>
      <c r="Q56" s="58"/>
      <c r="R56" s="57"/>
      <c r="S56" s="58"/>
      <c r="T56" s="58"/>
      <c r="U56" s="11"/>
    </row>
    <row r="57" spans="1:24" s="12" customFormat="1">
      <c r="A57" s="24"/>
      <c r="B57" s="230"/>
      <c r="C57" s="372"/>
      <c r="D57" s="372"/>
      <c r="E57" s="539"/>
      <c r="F57" s="373">
        <f t="shared" si="8"/>
        <v>0</v>
      </c>
      <c r="G57" s="374"/>
      <c r="H57" s="416"/>
      <c r="I57" s="417"/>
      <c r="J57" s="416"/>
      <c r="K57" s="417"/>
      <c r="L57" s="417"/>
      <c r="M57" s="417"/>
      <c r="N57" s="486"/>
      <c r="O57" s="417"/>
      <c r="P57" s="546"/>
      <c r="Q57" s="546"/>
      <c r="R57" s="550"/>
      <c r="S57" s="550"/>
      <c r="T57" s="537"/>
      <c r="U57" s="11"/>
    </row>
    <row r="58" spans="1:24" s="12" customFormat="1" ht="24" customHeight="1">
      <c r="A58" s="102"/>
      <c r="B58" s="25"/>
      <c r="C58" s="24"/>
      <c r="D58" s="24"/>
      <c r="E58" s="158"/>
      <c r="F58" s="373">
        <f t="shared" si="8"/>
        <v>0</v>
      </c>
      <c r="G58" s="56"/>
      <c r="H58" s="57"/>
      <c r="I58" s="58"/>
      <c r="J58" s="57"/>
      <c r="K58" s="58"/>
      <c r="L58" s="58"/>
      <c r="M58" s="58"/>
      <c r="N58" s="57"/>
      <c r="O58" s="58"/>
      <c r="P58" s="57"/>
      <c r="Q58" s="58"/>
      <c r="R58" s="57"/>
      <c r="S58" s="58"/>
      <c r="T58" s="64"/>
      <c r="U58" s="11"/>
    </row>
    <row r="59" spans="1:24" s="12" customFormat="1" ht="24" customHeight="1">
      <c r="A59" s="24"/>
      <c r="B59" s="25"/>
      <c r="C59" s="24"/>
      <c r="D59" s="24"/>
      <c r="E59" s="158"/>
      <c r="F59" s="101">
        <f t="shared" ref="F59" si="9">E59*C59</f>
        <v>0</v>
      </c>
      <c r="G59" s="56"/>
      <c r="H59" s="57"/>
      <c r="I59" s="58"/>
      <c r="J59" s="57"/>
      <c r="K59" s="58"/>
      <c r="L59" s="58"/>
      <c r="M59" s="58"/>
      <c r="N59" s="57"/>
      <c r="O59" s="58"/>
      <c r="P59" s="57"/>
      <c r="Q59" s="58"/>
      <c r="R59" s="57"/>
      <c r="S59" s="58"/>
      <c r="T59" s="58"/>
      <c r="U59" s="11"/>
    </row>
    <row r="60" spans="1:24" s="12" customFormat="1">
      <c r="A60" s="13"/>
      <c r="B60" s="325"/>
      <c r="C60" s="13"/>
      <c r="D60" s="13"/>
      <c r="E60" s="548"/>
      <c r="F60" s="132">
        <f>C60*E60</f>
        <v>0</v>
      </c>
      <c r="G60" s="133"/>
      <c r="H60" s="51"/>
      <c r="I60" s="52"/>
      <c r="J60" s="51"/>
      <c r="K60" s="52"/>
      <c r="L60" s="52"/>
      <c r="M60" s="52"/>
      <c r="N60" s="51"/>
      <c r="O60" s="52"/>
      <c r="P60" s="51"/>
      <c r="Q60" s="52"/>
      <c r="R60" s="51"/>
      <c r="S60" s="52"/>
      <c r="T60" s="52"/>
      <c r="U60" s="11"/>
    </row>
    <row r="61" spans="1:24" s="12" customFormat="1">
      <c r="G61" s="134"/>
      <c r="H61" s="66"/>
      <c r="I61" s="67"/>
      <c r="J61" s="66"/>
      <c r="K61" s="67"/>
      <c r="L61" s="67"/>
      <c r="M61" s="67"/>
      <c r="N61" s="66"/>
      <c r="O61" s="67"/>
      <c r="P61" s="66"/>
      <c r="Q61" s="67"/>
      <c r="R61" s="66"/>
      <c r="S61" s="67"/>
      <c r="T61" s="50"/>
    </row>
    <row r="62" spans="1:24" s="14" customFormat="1" ht="20.100000000000001" customHeight="1">
      <c r="A62" s="732" t="s">
        <v>9</v>
      </c>
      <c r="B62" s="732"/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135"/>
      <c r="W62" s="135"/>
    </row>
    <row r="63" spans="1:24" s="14" customFormat="1" ht="20.100000000000001" customHeight="1">
      <c r="A63" s="15" t="s">
        <v>10</v>
      </c>
      <c r="B63" s="744" t="s">
        <v>11</v>
      </c>
      <c r="C63" s="744"/>
      <c r="D63" s="744"/>
      <c r="E63" s="16"/>
      <c r="F63" s="16"/>
      <c r="G63" s="135"/>
      <c r="H63" s="16"/>
      <c r="I63" s="135"/>
      <c r="J63" s="16"/>
      <c r="K63" s="135"/>
      <c r="L63" s="135"/>
      <c r="M63" s="135"/>
      <c r="N63" s="16"/>
      <c r="O63" s="135"/>
      <c r="P63" s="16"/>
      <c r="Q63" s="135"/>
      <c r="R63" s="16"/>
      <c r="S63" s="135"/>
      <c r="T63" s="135"/>
      <c r="U63" s="135"/>
      <c r="V63" s="135"/>
      <c r="W63" s="135"/>
    </row>
    <row r="64" spans="1:24" s="17" customFormat="1" ht="21.75">
      <c r="B64" s="17" t="s">
        <v>12</v>
      </c>
      <c r="G64" s="18"/>
      <c r="H64" s="16"/>
      <c r="I64" s="19"/>
      <c r="J64" s="16"/>
      <c r="K64" s="19"/>
      <c r="L64" s="19"/>
      <c r="M64" s="19"/>
      <c r="N64" s="16"/>
      <c r="O64" s="19"/>
      <c r="P64" s="16"/>
      <c r="Q64" s="19"/>
      <c r="R64" s="16"/>
      <c r="S64" s="19"/>
      <c r="T64" s="19"/>
    </row>
    <row r="65" spans="8:20">
      <c r="H65" s="57"/>
      <c r="I65" s="48"/>
      <c r="J65" s="57"/>
      <c r="K65" s="48"/>
      <c r="L65" s="48"/>
      <c r="M65" s="48"/>
      <c r="N65" s="57"/>
      <c r="O65" s="48"/>
      <c r="P65" s="57"/>
      <c r="Q65" s="48"/>
      <c r="R65" s="57"/>
      <c r="S65" s="48"/>
      <c r="T65" s="56"/>
    </row>
    <row r="66" spans="8:20">
      <c r="H66" s="57"/>
      <c r="I66" s="48"/>
      <c r="J66" s="57"/>
      <c r="K66" s="48"/>
      <c r="L66" s="48"/>
      <c r="M66" s="48"/>
      <c r="N66" s="57"/>
      <c r="O66" s="48"/>
      <c r="P66" s="57"/>
      <c r="Q66" s="48"/>
      <c r="R66" s="57"/>
      <c r="S66" s="48"/>
      <c r="T66" s="58"/>
    </row>
    <row r="67" spans="8:20">
      <c r="H67" s="57"/>
      <c r="I67" s="48"/>
      <c r="J67" s="57"/>
      <c r="K67" s="48"/>
      <c r="L67" s="48"/>
      <c r="M67" s="48"/>
      <c r="N67" s="57"/>
      <c r="O67" s="48"/>
      <c r="P67" s="57"/>
      <c r="Q67" s="48"/>
      <c r="R67" s="57"/>
      <c r="S67" s="48"/>
      <c r="T67" s="58"/>
    </row>
    <row r="68" spans="8:20">
      <c r="H68" s="57"/>
      <c r="I68" s="48"/>
      <c r="J68" s="57"/>
      <c r="K68" s="48"/>
      <c r="L68" s="48"/>
      <c r="M68" s="48"/>
      <c r="N68" s="57"/>
      <c r="O68" s="48"/>
      <c r="P68" s="57"/>
      <c r="Q68" s="48"/>
      <c r="R68" s="57"/>
      <c r="S68" s="48"/>
      <c r="T68" s="48"/>
    </row>
    <row r="69" spans="8:20">
      <c r="H69" s="57"/>
      <c r="I69" s="48"/>
      <c r="J69" s="57"/>
      <c r="K69" s="48"/>
      <c r="L69" s="48"/>
      <c r="M69" s="48"/>
      <c r="N69" s="57"/>
      <c r="O69" s="48"/>
      <c r="P69" s="57"/>
      <c r="Q69" s="48"/>
      <c r="R69" s="57"/>
      <c r="S69" s="48"/>
      <c r="T69" s="48"/>
    </row>
    <row r="70" spans="8:20">
      <c r="H70" s="251"/>
      <c r="I70" s="229"/>
      <c r="J70" s="251"/>
      <c r="K70" s="229"/>
      <c r="L70" s="229"/>
      <c r="M70" s="229"/>
      <c r="N70" s="251"/>
      <c r="O70" s="229"/>
      <c r="P70" s="251"/>
      <c r="Q70" s="229"/>
      <c r="R70" s="251"/>
      <c r="S70" s="229"/>
      <c r="T70" s="48"/>
    </row>
    <row r="71" spans="8:20">
      <c r="H71" s="57"/>
      <c r="I71" s="48"/>
      <c r="J71" s="57"/>
      <c r="K71" s="48"/>
      <c r="L71" s="48"/>
      <c r="M71" s="48"/>
      <c r="N71" s="57"/>
      <c r="O71" s="48"/>
      <c r="P71" s="57"/>
      <c r="Q71" s="48"/>
      <c r="R71" s="57"/>
      <c r="S71" s="48"/>
      <c r="T71" s="48"/>
    </row>
    <row r="72" spans="8:20">
      <c r="H72" s="57"/>
      <c r="I72" s="48"/>
      <c r="J72" s="57"/>
      <c r="K72" s="48"/>
      <c r="L72" s="48"/>
      <c r="M72" s="48"/>
      <c r="N72" s="57"/>
      <c r="O72" s="48"/>
      <c r="P72" s="57"/>
      <c r="Q72" s="48"/>
      <c r="R72" s="57"/>
      <c r="S72" s="48"/>
      <c r="T72" s="48"/>
    </row>
    <row r="73" spans="8:20">
      <c r="H73" s="57"/>
      <c r="I73" s="48"/>
      <c r="J73" s="57"/>
      <c r="K73" s="48"/>
      <c r="L73" s="48"/>
      <c r="M73" s="48"/>
      <c r="N73" s="57"/>
      <c r="O73" s="48"/>
      <c r="P73" s="57"/>
      <c r="Q73" s="48"/>
      <c r="R73" s="57"/>
      <c r="S73" s="48"/>
      <c r="T73" s="48"/>
    </row>
    <row r="74" spans="8:20">
      <c r="H74" s="57"/>
      <c r="I74" s="48"/>
      <c r="J74" s="57"/>
      <c r="K74" s="48"/>
      <c r="L74" s="48"/>
      <c r="M74" s="48"/>
      <c r="N74" s="57"/>
      <c r="O74" s="48"/>
      <c r="P74" s="57"/>
      <c r="Q74" s="48"/>
      <c r="R74" s="57"/>
      <c r="S74" s="48"/>
      <c r="T74" s="48"/>
    </row>
    <row r="75" spans="8:20">
      <c r="H75" s="57"/>
      <c r="I75" s="48"/>
      <c r="J75" s="57"/>
      <c r="K75" s="48"/>
      <c r="L75" s="48"/>
      <c r="M75" s="48"/>
      <c r="N75" s="57"/>
      <c r="O75" s="48"/>
      <c r="P75" s="57"/>
      <c r="Q75" s="48"/>
      <c r="R75" s="57"/>
      <c r="S75" s="48"/>
      <c r="T75" s="63"/>
    </row>
    <row r="76" spans="8:20">
      <c r="H76" s="57"/>
      <c r="I76" s="48"/>
      <c r="J76" s="57"/>
      <c r="K76" s="48"/>
      <c r="L76" s="48"/>
      <c r="M76" s="48"/>
      <c r="N76" s="57"/>
      <c r="O76" s="48"/>
      <c r="P76" s="57"/>
      <c r="Q76" s="48"/>
      <c r="R76" s="57"/>
      <c r="S76" s="48"/>
      <c r="T76" s="48"/>
    </row>
    <row r="77" spans="8:20">
      <c r="H77" s="51"/>
      <c r="I77" s="49"/>
      <c r="J77" s="51"/>
      <c r="K77" s="49"/>
      <c r="L77" s="49"/>
      <c r="M77" s="49"/>
      <c r="N77" s="51"/>
      <c r="O77" s="49"/>
      <c r="P77" s="51"/>
      <c r="Q77" s="49"/>
      <c r="R77" s="51"/>
      <c r="S77" s="49"/>
      <c r="T77" s="59"/>
    </row>
    <row r="80" spans="8:20">
      <c r="T80" s="135"/>
    </row>
    <row r="81" spans="20:20">
      <c r="T81" s="19"/>
    </row>
    <row r="83" spans="20:20">
      <c r="T83" s="135"/>
    </row>
    <row r="84" spans="20:20">
      <c r="T84" s="19"/>
    </row>
  </sheetData>
  <mergeCells count="19">
    <mergeCell ref="A62:U62"/>
    <mergeCell ref="B63:D63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0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54</vt:i4>
      </vt:variant>
    </vt:vector>
  </HeadingPairs>
  <TitlesOfParts>
    <vt:vector size="81" baseType="lpstr">
      <vt:lpstr>แบบ ง.4-1 ครุศาสตร์</vt:lpstr>
      <vt:lpstr>แบบ ง.4-1 รร.สาธิต</vt:lpstr>
      <vt:lpstr>แบบ ง.4-1 เทคโนโลยีเกษตร</vt:lpstr>
      <vt:lpstr>แบบ ง.4-1 คหกรรม</vt:lpstr>
      <vt:lpstr>แบบ ง.4-1 สื่อสาร</vt:lpstr>
      <vt:lpstr>แบบ ง.4-1 บริหาร</vt:lpstr>
      <vt:lpstr>แบบ ง.4-1 วิทยาศาสตร์</vt:lpstr>
      <vt:lpstr>แบบ ง.4-1 วิศวกรรม</vt:lpstr>
      <vt:lpstr>แบบ ง.4-1 ศิลปกรรม</vt:lpstr>
      <vt:lpstr>แบบ ง.4-1 ศิลปศาสตร์</vt:lpstr>
      <vt:lpstr>แบบ ง.4-1 สถาปัตย์</vt:lpstr>
      <vt:lpstr>แบบ ง.4-1 การแพทย์บูรณาการ</vt:lpstr>
      <vt:lpstr>แบบ ง.4-1 สวส.</vt:lpstr>
      <vt:lpstr>แบบ ง.4-1 สวท.</vt:lpstr>
      <vt:lpstr>แบบ ง.4-1 สวพ.</vt:lpstr>
      <vt:lpstr>แบบ ง.4-1 กองกลาง</vt:lpstr>
      <vt:lpstr>แบบ ง.4-1 กองอาคาร </vt:lpstr>
      <vt:lpstr>แบบ ง.4-1 กองนโยบายและแผน</vt:lpstr>
      <vt:lpstr>แบบ ง.4-1 กบค.</vt:lpstr>
      <vt:lpstr>แบบ ง.4-1 ประชาสัมพันธ์</vt:lpstr>
      <vt:lpstr>แบบ ง.4-1 กพน.</vt:lpstr>
      <vt:lpstr>แบบ ง.4-1 สหกิจ</vt:lpstr>
      <vt:lpstr>แบบ ง.4-1 สำนักบัณฑิต</vt:lpstr>
      <vt:lpstr>แบบ ง.4-1 กฎหมาย</vt:lpstr>
      <vt:lpstr>แบบ ง.4-2 สำนักประกันฯ</vt:lpstr>
      <vt:lpstr>แบบ ง.4-2 กองคลัง</vt:lpstr>
      <vt:lpstr>แบบ ง.4-2 </vt:lpstr>
      <vt:lpstr>'แบบ ง.4-1 กฎหมาย'!Print_Area</vt:lpstr>
      <vt:lpstr>'แบบ ง.4-1 กบค.'!Print_Area</vt:lpstr>
      <vt:lpstr>'แบบ ง.4-1 กพน.'!Print_Area</vt:lpstr>
      <vt:lpstr>'แบบ ง.4-1 กองกลาง'!Print_Area</vt:lpstr>
      <vt:lpstr>'แบบ ง.4-1 กองนโยบายและแผน'!Print_Area</vt:lpstr>
      <vt:lpstr>'แบบ ง.4-1 กองอาคาร '!Print_Area</vt:lpstr>
      <vt:lpstr>'แบบ ง.4-1 การแพทย์บูรณาการ'!Print_Area</vt:lpstr>
      <vt:lpstr>'แบบ ง.4-1 ครุศาสตร์'!Print_Area</vt:lpstr>
      <vt:lpstr>'แบบ ง.4-1 คหกรรม'!Print_Area</vt:lpstr>
      <vt:lpstr>'แบบ ง.4-1 เทคโนโลยีเกษตร'!Print_Area</vt:lpstr>
      <vt:lpstr>'แบบ ง.4-1 บริหาร'!Print_Area</vt:lpstr>
      <vt:lpstr>'แบบ ง.4-1 ประชาสัมพันธ์'!Print_Area</vt:lpstr>
      <vt:lpstr>'แบบ ง.4-1 รร.สาธิต'!Print_Area</vt:lpstr>
      <vt:lpstr>'แบบ ง.4-1 วิทยาศาสตร์'!Print_Area</vt:lpstr>
      <vt:lpstr>'แบบ ง.4-1 วิศวกรรม'!Print_Area</vt:lpstr>
      <vt:lpstr>'แบบ ง.4-1 ศิลปกรรม'!Print_Area</vt:lpstr>
      <vt:lpstr>'แบบ ง.4-1 ศิลปศาสตร์'!Print_Area</vt:lpstr>
      <vt:lpstr>'แบบ ง.4-1 สถาปัตย์'!Print_Area</vt:lpstr>
      <vt:lpstr>'แบบ ง.4-1 สวท.'!Print_Area</vt:lpstr>
      <vt:lpstr>'แบบ ง.4-1 สวพ.'!Print_Area</vt:lpstr>
      <vt:lpstr>'แบบ ง.4-1 สวส.'!Print_Area</vt:lpstr>
      <vt:lpstr>'แบบ ง.4-1 สหกิจ'!Print_Area</vt:lpstr>
      <vt:lpstr>'แบบ ง.4-1 สำนักบัณฑิต'!Print_Area</vt:lpstr>
      <vt:lpstr>'แบบ ง.4-1 สื่อสาร'!Print_Area</vt:lpstr>
      <vt:lpstr>'แบบ ง.4-2 '!Print_Area</vt:lpstr>
      <vt:lpstr>'แบบ ง.4-2 กองคลัง'!Print_Area</vt:lpstr>
      <vt:lpstr>'แบบ ง.4-2 สำนักประกันฯ'!Print_Area</vt:lpstr>
      <vt:lpstr>'แบบ ง.4-1 กฎหมาย'!Print_Titles</vt:lpstr>
      <vt:lpstr>'แบบ ง.4-1 กบค.'!Print_Titles</vt:lpstr>
      <vt:lpstr>'แบบ ง.4-1 กพน.'!Print_Titles</vt:lpstr>
      <vt:lpstr>'แบบ ง.4-1 กองกลาง'!Print_Titles</vt:lpstr>
      <vt:lpstr>'แบบ ง.4-1 กองนโยบายและแผน'!Print_Titles</vt:lpstr>
      <vt:lpstr>'แบบ ง.4-1 กองอาคาร '!Print_Titles</vt:lpstr>
      <vt:lpstr>'แบบ ง.4-1 การแพทย์บูรณาการ'!Print_Titles</vt:lpstr>
      <vt:lpstr>'แบบ ง.4-1 ครุศาสตร์'!Print_Titles</vt:lpstr>
      <vt:lpstr>'แบบ ง.4-1 คหกรรม'!Print_Titles</vt:lpstr>
      <vt:lpstr>'แบบ ง.4-1 เทคโนโลยีเกษตร'!Print_Titles</vt:lpstr>
      <vt:lpstr>'แบบ ง.4-1 บริหาร'!Print_Titles</vt:lpstr>
      <vt:lpstr>'แบบ ง.4-1 ประชาสัมพันธ์'!Print_Titles</vt:lpstr>
      <vt:lpstr>'แบบ ง.4-1 รร.สาธิต'!Print_Titles</vt:lpstr>
      <vt:lpstr>'แบบ ง.4-1 วิทยาศาสตร์'!Print_Titles</vt:lpstr>
      <vt:lpstr>'แบบ ง.4-1 วิศวกรรม'!Print_Titles</vt:lpstr>
      <vt:lpstr>'แบบ ง.4-1 ศิลปกรรม'!Print_Titles</vt:lpstr>
      <vt:lpstr>'แบบ ง.4-1 ศิลปศาสตร์'!Print_Titles</vt:lpstr>
      <vt:lpstr>'แบบ ง.4-1 สถาปัตย์'!Print_Titles</vt:lpstr>
      <vt:lpstr>'แบบ ง.4-1 สวท.'!Print_Titles</vt:lpstr>
      <vt:lpstr>'แบบ ง.4-1 สวพ.'!Print_Titles</vt:lpstr>
      <vt:lpstr>'แบบ ง.4-1 สวส.'!Print_Titles</vt:lpstr>
      <vt:lpstr>'แบบ ง.4-1 สหกิจ'!Print_Titles</vt:lpstr>
      <vt:lpstr>'แบบ ง.4-1 สำนักบัณฑิต'!Print_Titles</vt:lpstr>
      <vt:lpstr>'แบบ ง.4-1 สื่อสาร'!Print_Titles</vt:lpstr>
      <vt:lpstr>'แบบ ง.4-2 '!Print_Titles</vt:lpstr>
      <vt:lpstr>'แบบ ง.4-2 กองคลัง'!Print_Titles</vt:lpstr>
      <vt:lpstr>'แบบ ง.4-2 สำนักประกันฯ'!Print_Titles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พจนีย์ จันที</cp:lastModifiedBy>
  <cp:lastPrinted>2020-12-16T01:39:51Z</cp:lastPrinted>
  <dcterms:created xsi:type="dcterms:W3CDTF">2020-10-05T08:08:04Z</dcterms:created>
  <dcterms:modified xsi:type="dcterms:W3CDTF">2022-09-26T06:01:12Z</dcterms:modified>
</cp:coreProperties>
</file>