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ilrmuttac-my.sharepoint.com/personal/sukanya_y_rmutt_ac_th/Documents/งาน/โครงการ/ปี 68/คู่มือ/คู่มือ พี่เยาะแก้มา/เอกสารโครงการ/เอกสารเบิกจ่าย/New folder/"/>
    </mc:Choice>
  </mc:AlternateContent>
  <xr:revisionPtr revIDLastSave="311" documentId="13_ncr:1_{12D0F3D5-0C21-41C3-A07B-541BAAC7FDEF}" xr6:coauthVersionLast="47" xr6:coauthVersionMax="47" xr10:uidLastSave="{8CA0139B-7E7A-48E1-B1BA-530C43250DA8}"/>
  <bookViews>
    <workbookView xWindow="-109" yWindow="-109" windowWidth="26301" windowHeight="14305" xr2:uid="{00000000-000D-0000-FFFF-FFFF00000000}"/>
  </bookViews>
  <sheets>
    <sheet name="อัตราตามที่ระเบียบกำหนด(ต้นแบบ)" sheetId="3" r:id="rId1"/>
    <sheet name="อัตราสูงกว่าที่ระเบียบกำหนด" sheetId="4" r:id="rId2"/>
  </sheets>
  <definedNames>
    <definedName name="_xlnm.Print_Area" localSheetId="0">'อัตราตามที่ระเบียบกำหนด(ต้นแบบ)'!$A$1:$S$37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8" i="4" l="1"/>
  <c r="D10" i="4"/>
  <c r="J30" i="4"/>
  <c r="D10" i="3"/>
  <c r="G11" i="3" l="1"/>
  <c r="L18" i="3" s="1"/>
  <c r="L11" i="4" l="1"/>
  <c r="I11" i="4"/>
  <c r="G11" i="4"/>
  <c r="L18" i="4" s="1"/>
  <c r="E11" i="4"/>
  <c r="L15" i="4" s="1"/>
  <c r="S15" i="4" s="1"/>
  <c r="L11" i="3"/>
  <c r="I11" i="3"/>
  <c r="L21" i="3" s="1"/>
  <c r="S21" i="3" s="1"/>
  <c r="E11" i="3"/>
  <c r="L15" i="3" s="1"/>
  <c r="S24" i="4" l="1"/>
  <c r="I26" i="4" s="1"/>
  <c r="J33" i="3"/>
  <c r="L24" i="3"/>
  <c r="S24" i="3" s="1"/>
  <c r="S18" i="3"/>
  <c r="S15" i="3"/>
  <c r="S27" i="3" l="1"/>
  <c r="I29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กนกวรรณ นาคเกตุ</author>
    <author>Helpdesk</author>
  </authors>
  <commentList>
    <comment ref="G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เลือกหน่วยงาน</t>
        </r>
      </text>
    </comment>
    <comment ref="A4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ระบุชื่อโครงการ/หลักสูตร</t>
        </r>
      </text>
    </comment>
    <comment ref="P6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เลือกวัน/เดือน/ปี ที่จ่ายเงิน</t>
        </r>
      </text>
    </comment>
    <comment ref="E8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ระบุชื่อ-สกุล วิทยากร</t>
        </r>
      </text>
    </comment>
    <comment ref="C15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เลือกวัน/เดือน/ปี</t>
        </r>
      </text>
    </comment>
    <comment ref="L1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คำนวณอัตโนมัติ</t>
        </r>
      </text>
    </comment>
    <comment ref="O15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เลือกอัตราค่าตอบแทนวิทยากรตามที่ระเบียบกำหนด</t>
        </r>
      </text>
    </comment>
    <comment ref="A16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เลือกลักษณะ
การฝึกอบรม</t>
        </r>
      </text>
    </comment>
    <comment ref="D16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ระบุชื่อหัวข้ออบรม</t>
        </r>
      </text>
    </comment>
    <comment ref="D19" authorId="0" shapeId="0" xr:uid="{270877D6-4F8C-4AD5-BB92-783E91F2CF3B}">
      <text>
        <r>
          <rPr>
            <b/>
            <sz val="9"/>
            <color indexed="81"/>
            <rFont val="Tahoma"/>
            <family val="2"/>
          </rPr>
          <t>ระบุชื่อหัวข้ออบรม</t>
        </r>
      </text>
    </comment>
    <comment ref="D22" authorId="0" shapeId="0" xr:uid="{6D8781C2-0894-4381-B7F1-F96AE7065B1C}">
      <text>
        <r>
          <rPr>
            <b/>
            <sz val="9"/>
            <color indexed="81"/>
            <rFont val="Tahoma"/>
            <family val="2"/>
          </rPr>
          <t>ระบุชื่อหัวข้ออบรม</t>
        </r>
      </text>
    </comment>
    <comment ref="D25" authorId="0" shapeId="0" xr:uid="{5C2C2059-048A-4747-9F9D-88EC30AE4381}">
      <text>
        <r>
          <rPr>
            <b/>
            <sz val="9"/>
            <color indexed="81"/>
            <rFont val="Tahoma"/>
            <family val="2"/>
          </rPr>
          <t>ระบุชื่อหัวข้ออบรม</t>
        </r>
      </text>
    </comment>
    <comment ref="J37" authorId="1" shapeId="0" xr:uid="{00000000-0006-0000-0000-00000A000000}">
      <text>
        <r>
          <rPr>
            <b/>
            <sz val="8"/>
            <color indexed="81"/>
            <rFont val="Tahoma"/>
            <family val="2"/>
          </rPr>
          <t>ระบุชื่อผู้สำรองจ่ายเงิน หรือ ผู้ยืมเงินทดรองราชการ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กนกวรรณ นาคเกตุ</author>
    <author>Helpdesk</author>
  </authors>
  <commentList>
    <comment ref="G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เลือกหน่วยงาน</t>
        </r>
      </text>
    </comment>
    <comment ref="A4" authorId="0" shapeId="0" xr:uid="{9D35B1A1-9AF1-412A-BF6C-0673D2ECD7F6}">
      <text>
        <r>
          <rPr>
            <b/>
            <sz val="8"/>
            <color indexed="81"/>
            <rFont val="Tahoma"/>
            <family val="2"/>
          </rPr>
          <t>ระบุชื่อโครงการ/หลักสูตร</t>
        </r>
      </text>
    </comment>
    <comment ref="P6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เลือกวัน/เดือน/ปี ที่จ่ายเงิน</t>
        </r>
      </text>
    </comment>
    <comment ref="E8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ระบุชื่อ-สกุล วิทยากร</t>
        </r>
      </text>
    </comment>
    <comment ref="C15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เลือกวัน/เดือน/ปี</t>
        </r>
      </text>
    </comment>
    <comment ref="L15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คำนวณอัตโนมัติ</t>
        </r>
      </text>
    </comment>
    <comment ref="O15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ระบุจำนวนเงินค่าวิทยากรที่ขอเกินอัตราที่ระเบียบกำหนด</t>
        </r>
      </text>
    </comment>
    <comment ref="A16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>เลือกลักษณะการฝึกอบรม</t>
        </r>
      </text>
    </comment>
    <comment ref="D16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ระบุหัวข้ออบรม</t>
        </r>
      </text>
    </comment>
    <comment ref="D19" authorId="0" shapeId="0" xr:uid="{219D1C56-58C0-4EF3-843D-B1DDCED5FEAD}">
      <text>
        <r>
          <rPr>
            <b/>
            <sz val="9"/>
            <color indexed="81"/>
            <rFont val="Tahoma"/>
            <family val="2"/>
          </rPr>
          <t>ระบุหัวข้ออบรม</t>
        </r>
      </text>
    </comment>
    <comment ref="J34" authorId="1" shapeId="0" xr:uid="{00000000-0006-0000-0100-00000A000000}">
      <text>
        <r>
          <rPr>
            <b/>
            <sz val="8"/>
            <color indexed="81"/>
            <rFont val="Tahoma"/>
            <family val="2"/>
          </rPr>
          <t>ระบุชื่อผู้สำรองจ่ายเงิน หรือ ผู้ยืมเงินทดรองราชการ</t>
        </r>
      </text>
    </comment>
  </commentList>
</comments>
</file>

<file path=xl/sharedStrings.xml><?xml version="1.0" encoding="utf-8"?>
<sst xmlns="http://schemas.openxmlformats.org/spreadsheetml/2006/main" count="216" uniqueCount="81">
  <si>
    <t>ใบสำคัญรับเงิน</t>
  </si>
  <si>
    <t>สำหรับวิทยากร</t>
  </si>
  <si>
    <t>รายการ</t>
  </si>
  <si>
    <t>จำนวนเงิน</t>
  </si>
  <si>
    <t>-</t>
  </si>
  <si>
    <t>วันที่</t>
  </si>
  <si>
    <t xml:space="preserve">     ข้าพเจ้า</t>
  </si>
  <si>
    <t>ได้รับเงินจาก</t>
  </si>
  <si>
    <t>ดังรายการดังต่อไปนี้</t>
  </si>
  <si>
    <t>ค่าสมนาคุณวิทยากร</t>
  </si>
  <si>
    <t>ชม.</t>
  </si>
  <si>
    <t>x</t>
  </si>
  <si>
    <t>)</t>
  </si>
  <si>
    <t>คณะศิลปกรรมศาสตร์ มทร.ธัญบุรี</t>
  </si>
  <si>
    <t>คณะเทคโนโลยีการเกษตร มทร.ธัญบุรี</t>
  </si>
  <si>
    <t>คณะครุศาสตร์อุตสาหกรรม มทร.ธัญบุรี</t>
  </si>
  <si>
    <t>คณะสถาปัตยกรรมศาสตร์ มทร.ธัญบุรี</t>
  </si>
  <si>
    <t>คณะวิทยาศาสตร์และเทคโนโลยี มทร.ธัญบุรี</t>
  </si>
  <si>
    <t>คณะเทคโนโลยีสื่อสารมวลชน มทร.ธัญบุรี</t>
  </si>
  <si>
    <t>คณะศิลปศาสตร์ มทร.ธัญบุรี</t>
  </si>
  <si>
    <t>คณะการแพทย์บูรณาการ มทร.ธัญบุรี</t>
  </si>
  <si>
    <t>คณะพยาบาลศาสตร์ มทร.ธัญบุรี</t>
  </si>
  <si>
    <t>กองกลาง มทร.ธัญบุรี</t>
  </si>
  <si>
    <t>กองอาคารสถานที่ มทร.ธัญบุรี</t>
  </si>
  <si>
    <t>กองนโยบายและแผน มทร.ธัญบุรี</t>
  </si>
  <si>
    <t>กองพัฒนานักศึกษา มทร.ธัญบุรี</t>
  </si>
  <si>
    <t>กองบริหารงานบุคคล มทร.ธัญบุรี</t>
  </si>
  <si>
    <t>โรงเรียนสาธิตนวัตกรรม มทร.ธัญบุรี</t>
  </si>
  <si>
    <t>กองคลัง มทร.ธัญบุรี</t>
  </si>
  <si>
    <t>กองประชาสัมพันธ์ มทร.ธัญบุรี</t>
  </si>
  <si>
    <t>คณะเทคโนโลยีคหกรรมศาสตร์ มทร.ธัญบุรี</t>
  </si>
  <si>
    <t>คณะบริหารธุรกิจ มทร.ธัญบุรี</t>
  </si>
  <si>
    <t>คณะวิศวกรรมศาสตร์ มทร.ธัญบุรี</t>
  </si>
  <si>
    <t>กองยุทธศาสตร์ต่างประเทศ มทร.ธัญบุรี</t>
  </si>
  <si>
    <t>กองกฎหมาย มทร.ธัญบุรี</t>
  </si>
  <si>
    <t>สำนักวิทยบริการและเทคโนโลยีสารสนเทศ มทร.ธัญบุรี</t>
  </si>
  <si>
    <t>สำนักส่งเสริมวิชาการและงานทะเบียน มทร.ธัญบุรี</t>
  </si>
  <si>
    <t>สำนักบัณฑิตศึกษา มทร.ธัญบุรี</t>
  </si>
  <si>
    <t>สถาบันวิจัยและพัฒนา มทร.ธัญบุรี</t>
  </si>
  <si>
    <t>สำนักประกันคุณภาพการศึกษา มทร.ธัญบุรี</t>
  </si>
  <si>
    <t>สำนักจัดการทรัพย์สิน มทร.ธัญบุรี</t>
  </si>
  <si>
    <t>สำนักสหกิจศึกษา มทร.ธัญบุรี</t>
  </si>
  <si>
    <t>สถานีวิทยุกระจายเสียงราชมงคล  มทร.ธัญบุรี</t>
  </si>
  <si>
    <t>สำนักงานสภามหาวิทยาลัย มทร.ธัญบุรี</t>
  </si>
  <si>
    <t>หน่วยตรวจสอบภายใน มทร.ธัญบุรี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</si>
  <si>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</si>
  <si>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</si>
  <si>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</si>
  <si>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</si>
  <si>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</si>
  <si>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</si>
  <si>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</si>
  <si>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</si>
  <si>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</si>
  <si>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</si>
  <si>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</si>
  <si>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</si>
  <si>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(</t>
  </si>
  <si>
    <t>สภาคณาจารย์และข้าราชการ​ มทร.ธัญบุรี</t>
  </si>
  <si>
    <t>เวลา</t>
  </si>
  <si>
    <t>น.</t>
  </si>
  <si>
    <t>บาท</t>
  </si>
  <si>
    <t>ชื่อส่วนราชการผู้จัดฝึกอบรม</t>
  </si>
  <si>
    <t>จำนวนเงิน (ตัวอักษร)</t>
  </si>
  <si>
    <t>บรรยาย</t>
  </si>
  <si>
    <t>อภิปราย</t>
  </si>
  <si>
    <t>แบ่งกลุ่ม</t>
  </si>
  <si>
    <t>ฝึกปฏิบัติ</t>
  </si>
  <si>
    <t>: หัวข้อ</t>
  </si>
  <si>
    <t xml:space="preserve">       ลงชื่อ............................................................ผู้รับเงิน</t>
  </si>
  <si>
    <t xml:space="preserve">       ลงชื่อ...........................................................ผู้จ่ายเงิน</t>
  </si>
  <si>
    <t xml:space="preserve">       (.........................................)</t>
  </si>
  <si>
    <t xml:space="preserve">ตำบล/แขวง.........................................อำเภอ/เขต.............................................จังหวัด................................................             </t>
  </si>
  <si>
    <t>ที่อยู่ .....................................................................</t>
  </si>
  <si>
    <t>.....................................................................................</t>
  </si>
  <si>
    <t>โครงการ........................................................................................................................</t>
  </si>
  <si>
    <t>ที่อยู่ ............................................................................</t>
  </si>
  <si>
    <t xml:space="preserve">ตำบล/แขวง........................................อำเภอ/เขต...........................................จังหวัด.....................................................             </t>
  </si>
  <si>
    <t>(...................................................)</t>
  </si>
  <si>
    <t>โครงการ....................................................................................................................</t>
  </si>
  <si>
    <t>.........................................................................................................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</si>
</sst>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sz val="16"/>
      <name val="TH Sarabun New"/>
      <family val="2"/>
    </font>
    <font>
      <sz val="16"/>
      <color theme="1"/>
      <name val="TH Sarabun New"/>
      <family val="2"/>
    </font>
    <font>
      <b/>
      <sz val="18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FF0000"/>
      <name val="TH Sarabun New"/>
      <family val="2"/>
    </font>
    <font>
      <b/>
      <sz val="16"/>
      <color rgb="FFFF0000"/>
      <name val="TH Sarabun New"/>
      <family val="2"/>
    </font>
    <font>
      <sz val="16"/>
      <color rgb="FF00B050"/>
      <name val="TH Sarabun New"/>
      <family val="2"/>
    </font>
    <font>
      <sz val="16"/>
      <color theme="0"/>
      <name val="TH Sarabun New"/>
      <family val="2"/>
    </font>
    <font>
      <b/>
      <sz val="15"/>
      <color theme="1"/>
      <name val="TH Sarabun New"/>
      <family val="2"/>
    </font>
    <font>
      <sz val="15"/>
      <color rgb="FFFF0000"/>
      <name val="TH Sarabun New"/>
      <family val="2"/>
    </font>
    <font>
      <b/>
      <sz val="14"/>
      <color theme="1"/>
      <name val="TH Sarabun New"/>
      <family val="2"/>
    </font>
    <font>
      <sz val="15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20" fontId="4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5" fillId="0" borderId="0" xfId="0" applyFont="1" applyAlignment="1">
      <alignment vertical="top"/>
    </xf>
    <xf numFmtId="0" fontId="7" fillId="0" borderId="0" xfId="0" applyFont="1" applyAlignment="1">
      <alignment horizontal="right" vertical="top"/>
    </xf>
    <xf numFmtId="0" fontId="9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20" fontId="11" fillId="0" borderId="0" xfId="0" applyNumberFormat="1" applyFont="1"/>
    <xf numFmtId="0" fontId="7" fillId="0" borderId="5" xfId="0" applyFont="1" applyBorder="1" applyAlignment="1">
      <alignment horizontal="center"/>
    </xf>
    <xf numFmtId="0" fontId="7" fillId="0" borderId="7" xfId="0" applyFont="1" applyBorder="1"/>
    <xf numFmtId="0" fontId="5" fillId="0" borderId="8" xfId="0" applyFont="1" applyBorder="1"/>
    <xf numFmtId="0" fontId="5" fillId="0" borderId="8" xfId="0" applyFont="1" applyBorder="1" applyAlignment="1">
      <alignment horizontal="center"/>
    </xf>
    <xf numFmtId="20" fontId="11" fillId="0" borderId="8" xfId="0" applyNumberFormat="1" applyFont="1" applyBorder="1"/>
    <xf numFmtId="164" fontId="5" fillId="0" borderId="1" xfId="1" applyFont="1" applyBorder="1"/>
    <xf numFmtId="0" fontId="7" fillId="0" borderId="9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20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20" fontId="5" fillId="0" borderId="0" xfId="0" applyNumberFormat="1" applyFont="1" applyAlignment="1">
      <alignment horizontal="left"/>
    </xf>
    <xf numFmtId="164" fontId="5" fillId="0" borderId="2" xfId="1" applyFont="1" applyBorder="1"/>
    <xf numFmtId="0" fontId="12" fillId="0" borderId="9" xfId="0" applyFont="1" applyBorder="1"/>
    <xf numFmtId="0" fontId="7" fillId="0" borderId="8" xfId="0" applyFont="1" applyBorder="1"/>
    <xf numFmtId="0" fontId="7" fillId="0" borderId="14" xfId="0" applyFont="1" applyBorder="1"/>
    <xf numFmtId="164" fontId="7" fillId="0" borderId="15" xfId="1" applyFont="1" applyBorder="1"/>
    <xf numFmtId="20" fontId="5" fillId="0" borderId="0" xfId="0" applyNumberFormat="1" applyFont="1"/>
    <xf numFmtId="0" fontId="5" fillId="0" borderId="0" xfId="0" applyFont="1" applyAlignment="1">
      <alignment vertical="center"/>
    </xf>
    <xf numFmtId="165" fontId="5" fillId="0" borderId="0" xfId="1" applyNumberFormat="1" applyFont="1"/>
    <xf numFmtId="0" fontId="12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7" xfId="0" applyFont="1" applyBorder="1" applyAlignment="1">
      <alignment horizontal="left"/>
    </xf>
    <xf numFmtId="0" fontId="12" fillId="0" borderId="9" xfId="0" applyFont="1" applyBorder="1" applyAlignment="1">
      <alignment horizontal="center"/>
    </xf>
    <xf numFmtId="164" fontId="5" fillId="0" borderId="3" xfId="1" applyFont="1" applyBorder="1"/>
    <xf numFmtId="0" fontId="7" fillId="0" borderId="8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165" fontId="5" fillId="0" borderId="0" xfId="1" applyNumberFormat="1" applyFont="1" applyFill="1" applyBorder="1" applyAlignment="1"/>
    <xf numFmtId="0" fontId="5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10" fillId="0" borderId="0" xfId="0" applyFont="1" applyAlignment="1">
      <alignment horizontal="center"/>
    </xf>
    <xf numFmtId="165" fontId="5" fillId="0" borderId="0" xfId="1" applyNumberFormat="1" applyFont="1" applyFill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13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165" fontId="5" fillId="0" borderId="0" xfId="1" applyNumberFormat="1" applyFont="1" applyFill="1" applyAlignment="1">
      <alignment horizontal="center"/>
    </xf>
    <xf numFmtId="165" fontId="5" fillId="2" borderId="0" xfId="1" applyNumberFormat="1" applyFont="1" applyFill="1" applyAlignment="1">
      <alignment horizont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T75"/>
  <sheetViews>
    <sheetView tabSelected="1" zoomScale="130" zoomScaleNormal="130" zoomScaleSheetLayoutView="130" workbookViewId="0">
      <selection activeCell="Y5" sqref="Y5"/>
    </sheetView>
  </sheetViews>
  <sheetFormatPr defaultColWidth="9" defaultRowHeight="24.45"/>
  <cols>
    <col min="1" max="1" width="8.375" style="6" customWidth="1"/>
    <col min="2" max="2" width="3" style="7" customWidth="1"/>
    <col min="3" max="3" width="4.125" style="7" customWidth="1"/>
    <col min="4" max="4" width="5.125" style="6" customWidth="1"/>
    <col min="5" max="5" width="5.375" style="7" customWidth="1"/>
    <col min="6" max="6" width="5.125" style="7" customWidth="1"/>
    <col min="7" max="7" width="6" style="7" customWidth="1"/>
    <col min="8" max="8" width="1.625" style="7" customWidth="1"/>
    <col min="9" max="9" width="6.125" style="7" customWidth="1"/>
    <col min="10" max="10" width="2.375" style="7" customWidth="1"/>
    <col min="11" max="11" width="1.25" style="7" customWidth="1"/>
    <col min="12" max="12" width="4.75" style="7" customWidth="1"/>
    <col min="13" max="13" width="3.875" style="7" customWidth="1"/>
    <col min="14" max="14" width="1.75" style="7" customWidth="1"/>
    <col min="15" max="16" width="3.375" style="7" customWidth="1"/>
    <col min="17" max="17" width="3.875" style="7" customWidth="1"/>
    <col min="18" max="18" width="9" style="7" customWidth="1"/>
    <col min="19" max="19" width="12.125" style="7" customWidth="1"/>
    <col min="20" max="16384" width="9" style="7"/>
  </cols>
  <sheetData>
    <row r="1" spans="1:20" ht="24.8" customHeight="1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</row>
    <row r="2" spans="1:20" ht="24.8" customHeight="1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</row>
    <row r="3" spans="1:20" s="38" customFormat="1" ht="24.8" customHeight="1">
      <c r="A3" s="41"/>
      <c r="B3" s="71" t="s">
        <v>62</v>
      </c>
      <c r="C3" s="42"/>
      <c r="D3" s="42"/>
      <c r="E3" s="42"/>
      <c r="F3" s="42"/>
      <c r="G3" s="51" t="s">
        <v>31</v>
      </c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43"/>
    </row>
    <row r="4" spans="1:20" s="38" customFormat="1" ht="23.95" customHeight="1">
      <c r="A4" s="73" t="s">
        <v>75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</row>
    <row r="5" spans="1:20" s="9" customFormat="1" ht="14.95" customHeight="1">
      <c r="A5" s="10"/>
      <c r="D5" s="10"/>
      <c r="T5" s="7"/>
    </row>
    <row r="6" spans="1:20" ht="19.55" customHeight="1">
      <c r="G6" s="11"/>
      <c r="H6" s="11"/>
      <c r="J6" s="10"/>
      <c r="K6" s="10"/>
      <c r="M6" s="12"/>
      <c r="N6" s="13" t="s">
        <v>5</v>
      </c>
      <c r="O6" s="3">
        <v>15</v>
      </c>
      <c r="P6" s="66" t="s">
        <v>55</v>
      </c>
      <c r="Q6" s="66"/>
      <c r="R6" s="66"/>
      <c r="S6" s="4">
        <v>2565</v>
      </c>
    </row>
    <row r="7" spans="1:20" s="9" customFormat="1" ht="5.95" customHeight="1">
      <c r="A7" s="10"/>
      <c r="D7" s="10"/>
      <c r="G7" s="14"/>
      <c r="H7" s="14"/>
      <c r="S7" s="10"/>
      <c r="T7" s="7"/>
    </row>
    <row r="8" spans="1:20">
      <c r="B8" s="15" t="s">
        <v>6</v>
      </c>
      <c r="C8" s="15"/>
      <c r="E8" s="51"/>
      <c r="F8" s="51"/>
      <c r="G8" s="51"/>
      <c r="H8" s="51"/>
      <c r="I8" s="51"/>
      <c r="J8" s="51"/>
      <c r="K8" s="16"/>
      <c r="L8" s="49" t="s">
        <v>76</v>
      </c>
      <c r="M8" s="49"/>
      <c r="N8" s="49"/>
      <c r="O8" s="49"/>
      <c r="P8" s="49"/>
      <c r="Q8" s="49"/>
      <c r="R8" s="49"/>
      <c r="S8" s="49"/>
    </row>
    <row r="9" spans="1:20">
      <c r="A9" s="49" t="s">
        <v>77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</row>
    <row r="10" spans="1:20">
      <c r="A10" s="15" t="s">
        <v>7</v>
      </c>
      <c r="D10" s="51" t="str">
        <f>G3</f>
        <v>คณะบริหารธุรกิจ มทร.ธัญบุรี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7" t="s">
        <v>8</v>
      </c>
      <c r="Q10" s="10"/>
    </row>
    <row r="11" spans="1:20" s="1" customFormat="1" ht="27" hidden="1" customHeight="1">
      <c r="A11" s="2"/>
      <c r="D11" s="2"/>
      <c r="E11" s="5">
        <f>+I15-G15</f>
        <v>0.125</v>
      </c>
      <c r="F11" s="5"/>
      <c r="G11" s="5">
        <f>+I18-G18</f>
        <v>8.3333333333333315E-2</v>
      </c>
      <c r="H11" s="5"/>
      <c r="I11" s="5">
        <f>+I21-G21</f>
        <v>4.1666666666666741E-2</v>
      </c>
      <c r="L11" s="5">
        <f>+I24-G24</f>
        <v>8.3333333333333259E-2</v>
      </c>
    </row>
    <row r="12" spans="1:20" s="17" customFormat="1" ht="9" customHeight="1">
      <c r="A12" s="18"/>
      <c r="D12" s="18"/>
      <c r="E12" s="19"/>
      <c r="F12" s="19"/>
      <c r="G12" s="19"/>
      <c r="H12" s="19"/>
      <c r="I12" s="19"/>
      <c r="L12" s="19"/>
      <c r="T12" s="1"/>
    </row>
    <row r="13" spans="1:20">
      <c r="A13" s="52" t="s">
        <v>2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4"/>
      <c r="S13" s="20" t="s">
        <v>3</v>
      </c>
      <c r="T13" s="1"/>
    </row>
    <row r="14" spans="1:20">
      <c r="A14" s="44" t="s">
        <v>9</v>
      </c>
      <c r="B14" s="22"/>
      <c r="C14" s="22"/>
      <c r="D14" s="23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4"/>
      <c r="S14" s="25"/>
      <c r="T14" s="1"/>
    </row>
    <row r="15" spans="1:20">
      <c r="A15" s="26" t="s">
        <v>5</v>
      </c>
      <c r="B15" s="27">
        <v>15</v>
      </c>
      <c r="C15" s="55" t="s">
        <v>52</v>
      </c>
      <c r="D15" s="55"/>
      <c r="E15" s="6">
        <v>2565</v>
      </c>
      <c r="F15" s="28" t="s">
        <v>59</v>
      </c>
      <c r="G15" s="29">
        <v>0.375</v>
      </c>
      <c r="H15" s="6" t="s">
        <v>4</v>
      </c>
      <c r="I15" s="29">
        <v>0.5</v>
      </c>
      <c r="J15" s="6" t="s">
        <v>60</v>
      </c>
      <c r="K15" s="6" t="s">
        <v>57</v>
      </c>
      <c r="L15" s="30">
        <f>+E11*24</f>
        <v>3</v>
      </c>
      <c r="M15" s="6" t="s">
        <v>10</v>
      </c>
      <c r="N15" s="6" t="s">
        <v>11</v>
      </c>
      <c r="O15" s="56">
        <v>300</v>
      </c>
      <c r="P15" s="56"/>
      <c r="Q15" s="29" t="s">
        <v>61</v>
      </c>
      <c r="R15" s="31" t="s">
        <v>12</v>
      </c>
      <c r="S15" s="32">
        <f>+L15*O15</f>
        <v>900</v>
      </c>
      <c r="T15" s="1"/>
    </row>
    <row r="16" spans="1:20">
      <c r="A16" s="45" t="s">
        <v>64</v>
      </c>
      <c r="B16" s="50" t="s">
        <v>68</v>
      </c>
      <c r="C16" s="50"/>
      <c r="D16" s="49" t="s">
        <v>74</v>
      </c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58"/>
      <c r="S16" s="32"/>
      <c r="T16" s="1"/>
    </row>
    <row r="17" spans="1:20">
      <c r="A17" s="64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58"/>
      <c r="S17" s="32"/>
      <c r="T17" s="1"/>
    </row>
    <row r="18" spans="1:20">
      <c r="A18" s="26" t="s">
        <v>5</v>
      </c>
      <c r="B18" s="6">
        <v>16</v>
      </c>
      <c r="C18" s="55" t="s">
        <v>52</v>
      </c>
      <c r="D18" s="55"/>
      <c r="E18" s="6">
        <v>2565</v>
      </c>
      <c r="F18" s="28" t="s">
        <v>59</v>
      </c>
      <c r="G18" s="29">
        <v>0.41666666666666669</v>
      </c>
      <c r="H18" s="6" t="s">
        <v>4</v>
      </c>
      <c r="I18" s="29">
        <v>0.5</v>
      </c>
      <c r="J18" s="6" t="s">
        <v>60</v>
      </c>
      <c r="K18" s="6" t="s">
        <v>57</v>
      </c>
      <c r="L18" s="30">
        <f>+G11*24</f>
        <v>1.9999999999999996</v>
      </c>
      <c r="M18" s="6" t="s">
        <v>10</v>
      </c>
      <c r="N18" s="6" t="s">
        <v>11</v>
      </c>
      <c r="O18" s="63">
        <v>1200</v>
      </c>
      <c r="P18" s="63"/>
      <c r="Q18" s="29" t="s">
        <v>61</v>
      </c>
      <c r="R18" s="31" t="s">
        <v>12</v>
      </c>
      <c r="S18" s="32">
        <f>+L18*O18</f>
        <v>2399.9999999999995</v>
      </c>
      <c r="T18" s="1"/>
    </row>
    <row r="19" spans="1:20">
      <c r="A19" s="45" t="s">
        <v>66</v>
      </c>
      <c r="B19" s="50" t="s">
        <v>68</v>
      </c>
      <c r="C19" s="50"/>
      <c r="D19" s="49" t="s">
        <v>74</v>
      </c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58"/>
      <c r="S19" s="32"/>
    </row>
    <row r="20" spans="1:20">
      <c r="A20" s="64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58"/>
      <c r="S20" s="32"/>
    </row>
    <row r="21" spans="1:20">
      <c r="A21" s="26" t="s">
        <v>5</v>
      </c>
      <c r="B21" s="6">
        <v>16</v>
      </c>
      <c r="C21" s="55" t="s">
        <v>52</v>
      </c>
      <c r="D21" s="55"/>
      <c r="E21" s="6">
        <v>2565</v>
      </c>
      <c r="F21" s="28" t="s">
        <v>59</v>
      </c>
      <c r="G21" s="29">
        <v>0.54166666666666663</v>
      </c>
      <c r="H21" s="6" t="s">
        <v>4</v>
      </c>
      <c r="I21" s="29">
        <v>0.58333333333333337</v>
      </c>
      <c r="J21" s="6" t="s">
        <v>60</v>
      </c>
      <c r="K21" s="6" t="s">
        <v>57</v>
      </c>
      <c r="L21" s="30">
        <f>+I11*24</f>
        <v>1.0000000000000018</v>
      </c>
      <c r="M21" s="6" t="s">
        <v>10</v>
      </c>
      <c r="N21" s="6" t="s">
        <v>11</v>
      </c>
      <c r="O21" s="63">
        <v>1200</v>
      </c>
      <c r="P21" s="63"/>
      <c r="Q21" s="29" t="s">
        <v>61</v>
      </c>
      <c r="R21" s="31" t="s">
        <v>12</v>
      </c>
      <c r="S21" s="32">
        <f>+L21*O21</f>
        <v>1200.000000000002</v>
      </c>
    </row>
    <row r="22" spans="1:20">
      <c r="A22" s="45" t="s">
        <v>64</v>
      </c>
      <c r="B22" s="50" t="s">
        <v>68</v>
      </c>
      <c r="C22" s="50"/>
      <c r="D22" s="49" t="s">
        <v>74</v>
      </c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58"/>
      <c r="S22" s="32"/>
    </row>
    <row r="23" spans="1:20">
      <c r="A23" s="64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58"/>
      <c r="S23" s="32"/>
    </row>
    <row r="24" spans="1:20">
      <c r="A24" s="26" t="s">
        <v>5</v>
      </c>
      <c r="B24" s="6">
        <v>16</v>
      </c>
      <c r="C24" s="55" t="s">
        <v>52</v>
      </c>
      <c r="D24" s="55"/>
      <c r="E24" s="6">
        <v>2565</v>
      </c>
      <c r="F24" s="28" t="s">
        <v>59</v>
      </c>
      <c r="G24" s="29">
        <v>0.58333333333333337</v>
      </c>
      <c r="H24" s="6" t="s">
        <v>4</v>
      </c>
      <c r="I24" s="29">
        <v>0.66666666666666663</v>
      </c>
      <c r="J24" s="6" t="s">
        <v>60</v>
      </c>
      <c r="K24" s="6" t="s">
        <v>57</v>
      </c>
      <c r="L24" s="30">
        <f>+L11*24</f>
        <v>1.9999999999999982</v>
      </c>
      <c r="M24" s="6" t="s">
        <v>10</v>
      </c>
      <c r="N24" s="6" t="s">
        <v>11</v>
      </c>
      <c r="O24" s="63">
        <v>1200</v>
      </c>
      <c r="P24" s="63"/>
      <c r="Q24" s="29" t="s">
        <v>61</v>
      </c>
      <c r="R24" s="31" t="s">
        <v>12</v>
      </c>
      <c r="S24" s="32">
        <f>+L24*O24</f>
        <v>2399.9999999999977</v>
      </c>
    </row>
    <row r="25" spans="1:20">
      <c r="A25" s="45" t="s">
        <v>66</v>
      </c>
      <c r="B25" s="50" t="s">
        <v>68</v>
      </c>
      <c r="C25" s="50"/>
      <c r="D25" s="49" t="s">
        <v>74</v>
      </c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58"/>
      <c r="S25" s="32"/>
    </row>
    <row r="26" spans="1:20">
      <c r="A26" s="59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1"/>
      <c r="S26" s="46"/>
    </row>
    <row r="27" spans="1:20" ht="25.15" thickBot="1">
      <c r="A27" s="47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 t="s">
        <v>61</v>
      </c>
      <c r="P27" s="34"/>
      <c r="Q27" s="34"/>
      <c r="R27" s="35"/>
      <c r="S27" s="36">
        <f>SUM(S14:S26)</f>
        <v>6900</v>
      </c>
    </row>
    <row r="28" spans="1:20" ht="16.5" customHeight="1" thickTop="1"/>
    <row r="29" spans="1:20">
      <c r="A29" s="28"/>
      <c r="B29" s="8"/>
      <c r="C29" s="8"/>
      <c r="D29" s="8" t="s">
        <v>63</v>
      </c>
      <c r="E29" s="8"/>
      <c r="F29" s="8"/>
      <c r="G29" s="8"/>
      <c r="H29" s="8"/>
      <c r="I29" s="1" t="str">
        <f>+"("&amp;BAHTTEXT(S27)&amp;")"</f>
        <v>(หกพันเก้าร้อยบาทถ้วน)</v>
      </c>
      <c r="J29" s="9"/>
      <c r="K29" s="9"/>
      <c r="L29" s="9"/>
      <c r="M29" s="9"/>
      <c r="N29" s="9"/>
      <c r="O29" s="9"/>
      <c r="P29" s="9"/>
      <c r="Q29" s="9"/>
      <c r="R29" s="9"/>
    </row>
    <row r="32" spans="1:20">
      <c r="I32" s="48" t="s">
        <v>69</v>
      </c>
      <c r="J32" s="48"/>
      <c r="K32" s="48"/>
      <c r="L32" s="48"/>
      <c r="M32" s="48"/>
      <c r="N32" s="48"/>
      <c r="O32" s="48"/>
      <c r="P32" s="48"/>
      <c r="Q32" s="48"/>
      <c r="R32" s="48"/>
      <c r="S32" s="48"/>
    </row>
    <row r="33" spans="1:19">
      <c r="J33" s="62" t="str">
        <f>"("&amp;E8&amp;")"</f>
        <v>()</v>
      </c>
      <c r="K33" s="62"/>
      <c r="L33" s="62"/>
      <c r="M33" s="62"/>
      <c r="N33" s="62"/>
      <c r="O33" s="62"/>
      <c r="P33" s="62"/>
      <c r="Q33" s="62"/>
      <c r="R33" s="62"/>
    </row>
    <row r="36" spans="1:19">
      <c r="I36" s="49" t="s">
        <v>70</v>
      </c>
      <c r="J36" s="49"/>
      <c r="K36" s="49"/>
      <c r="L36" s="49"/>
      <c r="M36" s="49"/>
      <c r="N36" s="49"/>
      <c r="O36" s="49"/>
      <c r="P36" s="49"/>
      <c r="Q36" s="49"/>
      <c r="R36" s="49"/>
      <c r="S36" s="49"/>
    </row>
    <row r="37" spans="1:19">
      <c r="I37" s="15"/>
      <c r="J37" s="55" t="s">
        <v>71</v>
      </c>
      <c r="K37" s="55"/>
      <c r="L37" s="55"/>
      <c r="M37" s="55"/>
      <c r="N37" s="55"/>
      <c r="O37" s="55"/>
      <c r="P37" s="55"/>
      <c r="Q37" s="55"/>
      <c r="R37" s="55"/>
      <c r="S37" s="15"/>
    </row>
    <row r="39" spans="1:19" hidden="1"/>
    <row r="40" spans="1:19" hidden="1">
      <c r="A40" s="6" t="s">
        <v>64</v>
      </c>
      <c r="B40" s="37"/>
      <c r="E40" s="38" t="s">
        <v>32</v>
      </c>
      <c r="F40" s="38"/>
      <c r="G40" s="7">
        <v>1</v>
      </c>
      <c r="I40" s="7" t="s">
        <v>45</v>
      </c>
      <c r="L40" s="7">
        <v>2565</v>
      </c>
      <c r="P40" s="37">
        <v>0.25</v>
      </c>
      <c r="S40" s="39">
        <v>200</v>
      </c>
    </row>
    <row r="41" spans="1:19" hidden="1">
      <c r="A41" s="6" t="s">
        <v>65</v>
      </c>
      <c r="B41" s="37"/>
      <c r="E41" s="38" t="s">
        <v>31</v>
      </c>
      <c r="F41" s="38"/>
      <c r="G41" s="7">
        <v>2</v>
      </c>
      <c r="I41" s="7" t="s">
        <v>46</v>
      </c>
      <c r="L41" s="7">
        <v>2566</v>
      </c>
      <c r="P41" s="37">
        <v>0.27083333333333331</v>
      </c>
      <c r="S41" s="39">
        <v>300</v>
      </c>
    </row>
    <row r="42" spans="1:19" hidden="1">
      <c r="A42" s="6" t="s">
        <v>66</v>
      </c>
      <c r="B42" s="37"/>
      <c r="E42" s="38" t="s">
        <v>30</v>
      </c>
      <c r="F42" s="38"/>
      <c r="G42" s="7">
        <v>3</v>
      </c>
      <c r="I42" s="7" t="s">
        <v>47</v>
      </c>
      <c r="L42" s="7">
        <v>2567</v>
      </c>
      <c r="P42" s="37">
        <v>0.29166666666666669</v>
      </c>
      <c r="S42" s="39">
        <v>600</v>
      </c>
    </row>
    <row r="43" spans="1:19" hidden="1">
      <c r="A43" s="6" t="s">
        <v>67</v>
      </c>
      <c r="B43" s="37"/>
      <c r="E43" s="38" t="s">
        <v>13</v>
      </c>
      <c r="F43" s="38"/>
      <c r="G43" s="7">
        <v>4</v>
      </c>
      <c r="I43" s="7" t="s">
        <v>48</v>
      </c>
      <c r="L43" s="7">
        <v>2568</v>
      </c>
      <c r="P43" s="37">
        <v>0.3125</v>
      </c>
      <c r="S43" s="39">
        <v>800</v>
      </c>
    </row>
    <row r="44" spans="1:19" hidden="1">
      <c r="B44" s="37"/>
      <c r="E44" s="38" t="s">
        <v>14</v>
      </c>
      <c r="F44" s="38"/>
      <c r="G44" s="7">
        <v>5</v>
      </c>
      <c r="I44" s="7" t="s">
        <v>49</v>
      </c>
      <c r="L44" s="7">
        <v>2569</v>
      </c>
      <c r="P44" s="37">
        <v>0.33333333333333331</v>
      </c>
      <c r="S44" s="39">
        <v>1200</v>
      </c>
    </row>
    <row r="45" spans="1:19" hidden="1">
      <c r="B45" s="37"/>
      <c r="E45" s="38" t="s">
        <v>15</v>
      </c>
      <c r="F45" s="38"/>
      <c r="G45" s="7">
        <v>6</v>
      </c>
      <c r="I45" s="7" t="s">
        <v>50</v>
      </c>
      <c r="L45" s="7">
        <v>2570</v>
      </c>
      <c r="P45" s="37">
        <v>0.35416666666666669</v>
      </c>
      <c r="S45" s="39">
        <v>1600</v>
      </c>
    </row>
    <row r="46" spans="1:19" hidden="1">
      <c r="B46" s="37"/>
      <c r="E46" s="38" t="s">
        <v>16</v>
      </c>
      <c r="F46" s="38"/>
      <c r="G46" s="7">
        <v>7</v>
      </c>
      <c r="I46" s="7" t="s">
        <v>51</v>
      </c>
      <c r="L46" s="7">
        <v>2571</v>
      </c>
      <c r="P46" s="37">
        <v>0.375</v>
      </c>
    </row>
    <row r="47" spans="1:19" hidden="1">
      <c r="B47" s="37"/>
      <c r="E47" s="38" t="s">
        <v>17</v>
      </c>
      <c r="F47" s="38"/>
      <c r="G47" s="7">
        <v>8</v>
      </c>
      <c r="I47" s="7" t="s">
        <v>52</v>
      </c>
      <c r="L47" s="7">
        <v>2572</v>
      </c>
      <c r="P47" s="37">
        <v>0.39583333333333331</v>
      </c>
    </row>
    <row r="48" spans="1:19" hidden="1">
      <c r="B48" s="37"/>
      <c r="E48" s="38" t="s">
        <v>18</v>
      </c>
      <c r="F48" s="38"/>
      <c r="G48" s="7">
        <v>9</v>
      </c>
      <c r="I48" s="7" t="s">
        <v>53</v>
      </c>
      <c r="L48" s="7">
        <v>2573</v>
      </c>
      <c r="P48" s="37">
        <v>0.41666666666666669</v>
      </c>
    </row>
    <row r="49" spans="2:16" hidden="1">
      <c r="B49" s="37"/>
      <c r="E49" s="38" t="s">
        <v>19</v>
      </c>
      <c r="F49" s="38"/>
      <c r="G49" s="7">
        <v>10</v>
      </c>
      <c r="I49" s="7" t="s">
        <v>54</v>
      </c>
      <c r="L49" s="7">
        <v>2574</v>
      </c>
      <c r="P49" s="37">
        <v>0.4375</v>
      </c>
    </row>
    <row r="50" spans="2:16" hidden="1">
      <c r="B50" s="37"/>
      <c r="E50" s="38" t="s">
        <v>20</v>
      </c>
      <c r="F50" s="38"/>
      <c r="G50" s="7">
        <v>11</v>
      </c>
      <c r="I50" s="7" t="s">
        <v>55</v>
      </c>
      <c r="L50" s="7">
        <v>2575</v>
      </c>
      <c r="P50" s="37">
        <v>0.45833333333333331</v>
      </c>
    </row>
    <row r="51" spans="2:16" hidden="1">
      <c r="B51" s="37"/>
      <c r="E51" s="38" t="s">
        <v>21</v>
      </c>
      <c r="F51" s="38"/>
      <c r="G51" s="7">
        <v>12</v>
      </c>
      <c r="I51" s="7" t="s">
        <v>56</v>
      </c>
      <c r="L51" s="7">
        <v>2576</v>
      </c>
      <c r="P51" s="37">
        <v>0.47916666666666669</v>
      </c>
    </row>
    <row r="52" spans="2:16" hidden="1">
      <c r="B52" s="37"/>
      <c r="E52" s="38" t="s">
        <v>27</v>
      </c>
      <c r="F52" s="38"/>
      <c r="G52" s="7">
        <v>13</v>
      </c>
      <c r="L52" s="7">
        <v>2577</v>
      </c>
      <c r="P52" s="37">
        <v>0.5</v>
      </c>
    </row>
    <row r="53" spans="2:16" hidden="1">
      <c r="B53" s="37"/>
      <c r="E53" s="38" t="s">
        <v>22</v>
      </c>
      <c r="F53" s="38"/>
      <c r="G53" s="7">
        <v>14</v>
      </c>
      <c r="L53" s="7">
        <v>2578</v>
      </c>
      <c r="P53" s="37">
        <v>0.52083333333333337</v>
      </c>
    </row>
    <row r="54" spans="2:16" hidden="1">
      <c r="B54" s="37"/>
      <c r="E54" s="38" t="s">
        <v>23</v>
      </c>
      <c r="F54" s="38"/>
      <c r="G54" s="7">
        <v>15</v>
      </c>
      <c r="L54" s="7">
        <v>2579</v>
      </c>
      <c r="P54" s="37">
        <v>0.54166666666666663</v>
      </c>
    </row>
    <row r="55" spans="2:16" hidden="1">
      <c r="B55" s="37"/>
      <c r="E55" s="38" t="s">
        <v>24</v>
      </c>
      <c r="F55" s="38"/>
      <c r="G55" s="7">
        <v>16</v>
      </c>
      <c r="L55" s="7">
        <v>2580</v>
      </c>
      <c r="P55" s="37">
        <v>0.5625</v>
      </c>
    </row>
    <row r="56" spans="2:16" hidden="1">
      <c r="B56" s="37"/>
      <c r="E56" s="38" t="s">
        <v>25</v>
      </c>
      <c r="F56" s="38"/>
      <c r="G56" s="7">
        <v>17</v>
      </c>
      <c r="L56" s="7">
        <v>2581</v>
      </c>
      <c r="P56" s="37">
        <v>0.58333333333333337</v>
      </c>
    </row>
    <row r="57" spans="2:16" hidden="1">
      <c r="B57" s="37"/>
      <c r="E57" s="38" t="s">
        <v>26</v>
      </c>
      <c r="F57" s="38"/>
      <c r="G57" s="7">
        <v>18</v>
      </c>
      <c r="L57" s="7">
        <v>2582</v>
      </c>
      <c r="P57" s="37">
        <v>0.60416666666666663</v>
      </c>
    </row>
    <row r="58" spans="2:16" hidden="1">
      <c r="B58" s="37"/>
      <c r="E58" s="38" t="s">
        <v>28</v>
      </c>
      <c r="F58" s="38"/>
      <c r="G58" s="7">
        <v>19</v>
      </c>
      <c r="L58" s="7">
        <v>2583</v>
      </c>
      <c r="P58" s="37">
        <v>0.625</v>
      </c>
    </row>
    <row r="59" spans="2:16" hidden="1">
      <c r="B59" s="37"/>
      <c r="E59" s="38" t="s">
        <v>29</v>
      </c>
      <c r="F59" s="38"/>
      <c r="G59" s="7">
        <v>20</v>
      </c>
      <c r="L59" s="7">
        <v>2584</v>
      </c>
      <c r="P59" s="37">
        <v>0.64583333333333337</v>
      </c>
    </row>
    <row r="60" spans="2:16" hidden="1">
      <c r="B60" s="37"/>
      <c r="E60" s="38" t="s">
        <v>33</v>
      </c>
      <c r="F60" s="38"/>
      <c r="G60" s="7">
        <v>21</v>
      </c>
      <c r="L60" s="7">
        <v>2585</v>
      </c>
      <c r="P60" s="37">
        <v>0.66666666666666663</v>
      </c>
    </row>
    <row r="61" spans="2:16" hidden="1">
      <c r="B61" s="37"/>
      <c r="E61" s="38" t="s">
        <v>34</v>
      </c>
      <c r="F61" s="38"/>
      <c r="G61" s="7">
        <v>22</v>
      </c>
      <c r="L61" s="7">
        <v>2586</v>
      </c>
      <c r="P61" s="37">
        <v>0.6875</v>
      </c>
    </row>
    <row r="62" spans="2:16" hidden="1">
      <c r="B62" s="37"/>
      <c r="E62" s="38" t="s">
        <v>35</v>
      </c>
      <c r="F62" s="38"/>
      <c r="G62" s="7">
        <v>23</v>
      </c>
      <c r="L62" s="7">
        <v>2587</v>
      </c>
      <c r="P62" s="37">
        <v>0.70833333333333337</v>
      </c>
    </row>
    <row r="63" spans="2:16" hidden="1">
      <c r="B63" s="37"/>
      <c r="E63" s="38" t="s">
        <v>36</v>
      </c>
      <c r="F63" s="38"/>
      <c r="G63" s="7">
        <v>24</v>
      </c>
      <c r="L63" s="7">
        <v>2588</v>
      </c>
      <c r="P63" s="37">
        <v>0.72916666666666663</v>
      </c>
    </row>
    <row r="64" spans="2:16" hidden="1">
      <c r="B64" s="37"/>
      <c r="E64" s="38" t="s">
        <v>37</v>
      </c>
      <c r="F64" s="38"/>
      <c r="G64" s="7">
        <v>25</v>
      </c>
      <c r="L64" s="7">
        <v>2589</v>
      </c>
      <c r="P64" s="37">
        <v>0.75</v>
      </c>
    </row>
    <row r="65" spans="2:16" hidden="1">
      <c r="B65" s="37"/>
      <c r="E65" s="38" t="s">
        <v>38</v>
      </c>
      <c r="F65" s="38"/>
      <c r="G65" s="7">
        <v>26</v>
      </c>
      <c r="L65" s="7">
        <v>2590</v>
      </c>
      <c r="P65" s="37">
        <v>0.77083333333333337</v>
      </c>
    </row>
    <row r="66" spans="2:16" hidden="1">
      <c r="B66" s="37"/>
      <c r="E66" s="38" t="s">
        <v>39</v>
      </c>
      <c r="F66" s="38"/>
      <c r="G66" s="7">
        <v>27</v>
      </c>
      <c r="L66" s="7">
        <v>2591</v>
      </c>
      <c r="P66" s="37">
        <v>0.79166666666666663</v>
      </c>
    </row>
    <row r="67" spans="2:16" hidden="1">
      <c r="B67" s="37"/>
      <c r="E67" s="38" t="s">
        <v>40</v>
      </c>
      <c r="F67" s="38"/>
      <c r="G67" s="7">
        <v>28</v>
      </c>
      <c r="L67" s="7">
        <v>2592</v>
      </c>
      <c r="P67" s="37">
        <v>0.8125</v>
      </c>
    </row>
    <row r="68" spans="2:16" hidden="1">
      <c r="B68" s="37"/>
      <c r="E68" s="38" t="s">
        <v>41</v>
      </c>
      <c r="F68" s="38"/>
      <c r="G68" s="7">
        <v>29</v>
      </c>
      <c r="L68" s="7">
        <v>2593</v>
      </c>
      <c r="P68" s="37">
        <v>0.83333333333333337</v>
      </c>
    </row>
    <row r="69" spans="2:16" hidden="1">
      <c r="B69" s="37"/>
      <c r="E69" s="38" t="s">
        <v>42</v>
      </c>
      <c r="F69" s="38"/>
      <c r="G69" s="7">
        <v>30</v>
      </c>
      <c r="L69" s="7">
        <v>2594</v>
      </c>
      <c r="P69" s="37">
        <v>0.85416666666666663</v>
      </c>
    </row>
    <row r="70" spans="2:16" hidden="1">
      <c r="B70" s="37"/>
      <c r="E70" s="38" t="s">
        <v>43</v>
      </c>
      <c r="F70" s="38"/>
      <c r="G70" s="7">
        <v>31</v>
      </c>
      <c r="L70" s="7">
        <v>2595</v>
      </c>
      <c r="P70" s="37">
        <v>0.875</v>
      </c>
    </row>
    <row r="71" spans="2:16" hidden="1">
      <c r="B71" s="37"/>
      <c r="E71" s="38" t="s">
        <v>44</v>
      </c>
      <c r="F71" s="38"/>
      <c r="P71" s="37">
        <v>0.89583333333333337</v>
      </c>
    </row>
    <row r="72" spans="2:16" hidden="1">
      <c r="B72" s="37"/>
      <c r="E72" s="38" t="s">
        <v>58</v>
      </c>
      <c r="F72" s="38"/>
      <c r="P72" s="37">
        <v>0.91666666666666663</v>
      </c>
    </row>
    <row r="73" spans="2:16" hidden="1">
      <c r="B73" s="37"/>
      <c r="P73" s="37">
        <v>0.9375</v>
      </c>
    </row>
    <row r="74" spans="2:16" hidden="1">
      <c r="B74" s="37"/>
      <c r="P74" s="37">
        <v>0.95833333333333337</v>
      </c>
    </row>
    <row r="75" spans="2:16" hidden="1">
      <c r="B75" s="37"/>
      <c r="P75" s="37">
        <v>0.97916666666666663</v>
      </c>
    </row>
  </sheetData>
  <dataConsolidate/>
  <mergeCells count="34">
    <mergeCell ref="A1:S1"/>
    <mergeCell ref="A2:S2"/>
    <mergeCell ref="A4:S4"/>
    <mergeCell ref="P6:R6"/>
    <mergeCell ref="E8:J8"/>
    <mergeCell ref="J37:R37"/>
    <mergeCell ref="G3:R3"/>
    <mergeCell ref="D25:R25"/>
    <mergeCell ref="A26:R26"/>
    <mergeCell ref="J33:R33"/>
    <mergeCell ref="C21:D21"/>
    <mergeCell ref="O21:P21"/>
    <mergeCell ref="D22:R22"/>
    <mergeCell ref="A23:R23"/>
    <mergeCell ref="C24:D24"/>
    <mergeCell ref="O24:P24"/>
    <mergeCell ref="A17:R17"/>
    <mergeCell ref="C18:D18"/>
    <mergeCell ref="O18:P18"/>
    <mergeCell ref="D19:R19"/>
    <mergeCell ref="A20:R20"/>
    <mergeCell ref="I32:S32"/>
    <mergeCell ref="I36:S36"/>
    <mergeCell ref="A9:S9"/>
    <mergeCell ref="L8:S8"/>
    <mergeCell ref="B22:C22"/>
    <mergeCell ref="B25:C25"/>
    <mergeCell ref="D10:O10"/>
    <mergeCell ref="A13:R13"/>
    <mergeCell ref="C15:D15"/>
    <mergeCell ref="O15:P15"/>
    <mergeCell ref="D16:R16"/>
    <mergeCell ref="B16:C16"/>
    <mergeCell ref="B19:C19"/>
  </mergeCells>
  <dataValidations count="7">
    <dataValidation type="list" allowBlank="1" showInputMessage="1" showErrorMessage="1" sqref="A16 A19 A22 A25" xr:uid="{00000000-0002-0000-0000-000000000000}">
      <formula1>$A$40:$A$43</formula1>
    </dataValidation>
    <dataValidation type="list" allowBlank="1" showInputMessage="1" showErrorMessage="1" sqref="I18 I24 G24 G21 G18 I15 I21 G15" xr:uid="{00000000-0002-0000-0000-000001000000}">
      <formula1>$P$40:$P$75</formula1>
    </dataValidation>
    <dataValidation type="list" allowBlank="1" showInputMessage="1" showErrorMessage="1" sqref="S6 E15 E18 E21 E24" xr:uid="{00000000-0002-0000-0000-000002000000}">
      <formula1>$L$40:$L$70</formula1>
    </dataValidation>
    <dataValidation type="list" allowBlank="1" showInputMessage="1" showErrorMessage="1" sqref="C24:D24 C15:D15 C21:D21 C18:D18 P6" xr:uid="{00000000-0002-0000-0000-000003000000}">
      <formula1>$I$40:$I$51</formula1>
    </dataValidation>
    <dataValidation type="list" allowBlank="1" showInputMessage="1" showErrorMessage="1" sqref="O6 B24 B18 B21 B15" xr:uid="{00000000-0002-0000-0000-000004000000}">
      <formula1>$G$40:$G$70</formula1>
    </dataValidation>
    <dataValidation type="list" allowBlank="1" showInputMessage="1" showErrorMessage="1" sqref="O15:P15 O24:P24 O21:P21 O18:P18" xr:uid="{00000000-0002-0000-0000-000005000000}">
      <formula1>$S$40:$S$45</formula1>
    </dataValidation>
    <dataValidation type="list" allowBlank="1" showInputMessage="1" showErrorMessage="1" sqref="G3" xr:uid="{00000000-0002-0000-0000-000006000000}">
      <formula1>$E$40:$E$72</formula1>
    </dataValidation>
  </dataValidations>
  <pageMargins left="0.68" right="0.23622047244094491" top="0.55118110236220474" bottom="0.74803149606299213" header="0.31496062992125984" footer="0.31496062992125984"/>
  <pageSetup paperSize="9" scale="97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S74"/>
  <sheetViews>
    <sheetView zoomScale="110" zoomScaleNormal="110" zoomScaleSheetLayoutView="130" workbookViewId="0">
      <selection activeCell="W6" sqref="W6"/>
    </sheetView>
  </sheetViews>
  <sheetFormatPr defaultColWidth="9" defaultRowHeight="24.45"/>
  <cols>
    <col min="1" max="1" width="8.375" style="7" customWidth="1"/>
    <col min="2" max="2" width="3" style="7" customWidth="1"/>
    <col min="3" max="3" width="4.125" style="7" customWidth="1"/>
    <col min="4" max="4" width="5.125" style="6" customWidth="1"/>
    <col min="5" max="5" width="5.375" style="7" customWidth="1"/>
    <col min="6" max="6" width="6.875" style="7" customWidth="1"/>
    <col min="7" max="7" width="5.875" style="7" customWidth="1"/>
    <col min="8" max="8" width="1.375" style="7" customWidth="1"/>
    <col min="9" max="9" width="6.125" style="7" customWidth="1"/>
    <col min="10" max="10" width="2.375" style="7" bestFit="1" customWidth="1"/>
    <col min="11" max="11" width="1.25" style="7" customWidth="1"/>
    <col min="12" max="12" width="4.75" style="7" customWidth="1"/>
    <col min="13" max="13" width="3.875" style="7" customWidth="1"/>
    <col min="14" max="14" width="1.875" style="7" customWidth="1"/>
    <col min="15" max="16" width="3.375" style="7" customWidth="1"/>
    <col min="17" max="17" width="3.875" style="7" customWidth="1"/>
    <col min="18" max="18" width="9" style="7" customWidth="1"/>
    <col min="19" max="19" width="12" style="7" customWidth="1"/>
    <col min="20" max="16384" width="9" style="7"/>
  </cols>
  <sheetData>
    <row r="1" spans="1:19" ht="24.8" customHeight="1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</row>
    <row r="2" spans="1:19" ht="24.8" customHeight="1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</row>
    <row r="3" spans="1:19" ht="24.8" customHeight="1">
      <c r="A3" s="8"/>
      <c r="B3" s="40" t="s">
        <v>62</v>
      </c>
      <c r="C3" s="8"/>
      <c r="D3" s="8"/>
      <c r="E3" s="8"/>
      <c r="F3" s="8"/>
      <c r="G3" s="51" t="s">
        <v>31</v>
      </c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9"/>
    </row>
    <row r="4" spans="1:19" ht="23.95" customHeight="1">
      <c r="A4" s="72" t="s">
        <v>79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</row>
    <row r="5" spans="1:19" s="9" customFormat="1" ht="9" customHeight="1">
      <c r="D5" s="10"/>
    </row>
    <row r="6" spans="1:19" ht="19.55" customHeight="1">
      <c r="G6" s="11"/>
      <c r="H6" s="11"/>
      <c r="J6" s="10"/>
      <c r="K6" s="10"/>
      <c r="M6" s="12"/>
      <c r="N6" s="13" t="s">
        <v>5</v>
      </c>
      <c r="O6" s="3">
        <v>21</v>
      </c>
      <c r="P6" s="66" t="s">
        <v>49</v>
      </c>
      <c r="Q6" s="66"/>
      <c r="R6" s="66"/>
      <c r="S6" s="4">
        <v>2567</v>
      </c>
    </row>
    <row r="7" spans="1:19" s="9" customFormat="1" ht="5.95" customHeight="1">
      <c r="D7" s="10"/>
      <c r="G7" s="14"/>
      <c r="H7" s="14"/>
      <c r="S7" s="10"/>
    </row>
    <row r="8" spans="1:19">
      <c r="A8" s="6"/>
      <c r="B8" s="15" t="s">
        <v>6</v>
      </c>
      <c r="C8" s="15"/>
      <c r="E8" s="67"/>
      <c r="F8" s="67"/>
      <c r="G8" s="67"/>
      <c r="H8" s="67"/>
      <c r="I8" s="67"/>
      <c r="J8" s="67"/>
      <c r="K8" s="16"/>
      <c r="L8" s="49" t="s">
        <v>73</v>
      </c>
      <c r="M8" s="49"/>
      <c r="N8" s="49"/>
      <c r="O8" s="49"/>
      <c r="P8" s="49"/>
      <c r="Q8" s="49"/>
      <c r="R8" s="49"/>
      <c r="S8" s="49"/>
    </row>
    <row r="9" spans="1:19">
      <c r="A9" s="49" t="s">
        <v>72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</row>
    <row r="10" spans="1:19">
      <c r="A10" s="15" t="s">
        <v>7</v>
      </c>
      <c r="D10" s="51" t="str">
        <f>G3</f>
        <v>คณะบริหารธุรกิจ มทร.ธัญบุรี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7" t="s">
        <v>8</v>
      </c>
      <c r="Q10" s="10"/>
    </row>
    <row r="11" spans="1:19" s="1" customFormat="1" ht="27" hidden="1" customHeight="1">
      <c r="D11" s="2"/>
      <c r="E11" s="5">
        <f>+I15-G15</f>
        <v>0.125</v>
      </c>
      <c r="F11" s="5"/>
      <c r="G11" s="5">
        <f>+I18-G18</f>
        <v>0.125</v>
      </c>
      <c r="H11" s="5"/>
      <c r="I11" s="5">
        <f>+I21-G21</f>
        <v>0</v>
      </c>
      <c r="L11" s="5" t="e">
        <f>+#REF!-#REF!</f>
        <v>#REF!</v>
      </c>
    </row>
    <row r="12" spans="1:19" s="17" customFormat="1" ht="9" customHeight="1">
      <c r="D12" s="18"/>
      <c r="E12" s="19"/>
      <c r="F12" s="19"/>
      <c r="G12" s="19"/>
      <c r="H12" s="19"/>
      <c r="I12" s="19"/>
      <c r="L12" s="19"/>
    </row>
    <row r="13" spans="1:19">
      <c r="A13" s="52" t="s">
        <v>2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20" t="s">
        <v>3</v>
      </c>
    </row>
    <row r="14" spans="1:19">
      <c r="A14" s="21" t="s">
        <v>9</v>
      </c>
      <c r="B14" s="22"/>
      <c r="C14" s="22"/>
      <c r="D14" s="23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4"/>
      <c r="S14" s="25"/>
    </row>
    <row r="15" spans="1:19">
      <c r="A15" s="26" t="s">
        <v>5</v>
      </c>
      <c r="B15" s="27">
        <v>21</v>
      </c>
      <c r="C15" s="55" t="s">
        <v>49</v>
      </c>
      <c r="D15" s="55"/>
      <c r="E15" s="6">
        <v>2567</v>
      </c>
      <c r="F15" s="28" t="s">
        <v>59</v>
      </c>
      <c r="G15" s="29">
        <v>0.375</v>
      </c>
      <c r="H15" s="6" t="s">
        <v>4</v>
      </c>
      <c r="I15" s="29">
        <v>0.5</v>
      </c>
      <c r="J15" s="6" t="s">
        <v>60</v>
      </c>
      <c r="K15" s="6" t="s">
        <v>57</v>
      </c>
      <c r="L15" s="30">
        <f>+E11*24</f>
        <v>3</v>
      </c>
      <c r="M15" s="6" t="s">
        <v>10</v>
      </c>
      <c r="N15" s="6" t="s">
        <v>11</v>
      </c>
      <c r="O15" s="70">
        <v>1500</v>
      </c>
      <c r="P15" s="70"/>
      <c r="Q15" s="29" t="s">
        <v>61</v>
      </c>
      <c r="R15" s="31" t="s">
        <v>12</v>
      </c>
      <c r="S15" s="32">
        <f>+L15*O15</f>
        <v>4500</v>
      </c>
    </row>
    <row r="16" spans="1:19">
      <c r="A16" s="33" t="s">
        <v>64</v>
      </c>
      <c r="B16" s="50" t="s">
        <v>68</v>
      </c>
      <c r="C16" s="50"/>
      <c r="D16" s="49" t="s">
        <v>80</v>
      </c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58"/>
      <c r="S16" s="32"/>
    </row>
    <row r="17" spans="1:19">
      <c r="A17" s="68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7"/>
      <c r="S17" s="32"/>
    </row>
    <row r="18" spans="1:19">
      <c r="A18" s="26" t="s">
        <v>5</v>
      </c>
      <c r="B18" s="6">
        <v>21</v>
      </c>
      <c r="C18" s="55" t="s">
        <v>49</v>
      </c>
      <c r="D18" s="55"/>
      <c r="E18" s="6">
        <v>2567</v>
      </c>
      <c r="F18" s="28" t="s">
        <v>59</v>
      </c>
      <c r="G18" s="29">
        <v>0.54166666666666663</v>
      </c>
      <c r="H18" s="6" t="s">
        <v>4</v>
      </c>
      <c r="I18" s="29">
        <v>0.66666666666666663</v>
      </c>
      <c r="J18" s="6" t="s">
        <v>60</v>
      </c>
      <c r="K18" s="6" t="s">
        <v>57</v>
      </c>
      <c r="L18" s="30">
        <f>+G11*24</f>
        <v>3</v>
      </c>
      <c r="M18" s="6" t="s">
        <v>10</v>
      </c>
      <c r="N18" s="6" t="s">
        <v>11</v>
      </c>
      <c r="O18" s="69">
        <v>1500</v>
      </c>
      <c r="P18" s="69"/>
      <c r="Q18" s="29" t="s">
        <v>61</v>
      </c>
      <c r="R18" s="31" t="s">
        <v>12</v>
      </c>
      <c r="S18" s="32">
        <f>+L18*O18</f>
        <v>4500</v>
      </c>
    </row>
    <row r="19" spans="1:19">
      <c r="A19" s="33" t="s">
        <v>64</v>
      </c>
      <c r="B19" s="50" t="s">
        <v>68</v>
      </c>
      <c r="C19" s="50"/>
      <c r="D19" s="49" t="s">
        <v>80</v>
      </c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58"/>
      <c r="S19" s="32"/>
    </row>
    <row r="20" spans="1:19">
      <c r="A20" s="68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7"/>
      <c r="S20" s="32"/>
    </row>
    <row r="21" spans="1:19">
      <c r="A21" s="26"/>
      <c r="B21" s="6"/>
      <c r="C21" s="55"/>
      <c r="D21" s="55"/>
      <c r="E21" s="6"/>
      <c r="F21" s="28"/>
      <c r="G21" s="29"/>
      <c r="H21" s="6"/>
      <c r="I21" s="29"/>
      <c r="J21" s="6"/>
      <c r="K21" s="6"/>
      <c r="L21" s="30"/>
      <c r="M21" s="6"/>
      <c r="N21" s="6"/>
      <c r="O21" s="69"/>
      <c r="P21" s="69"/>
      <c r="Q21" s="29"/>
      <c r="R21" s="31"/>
      <c r="S21" s="32"/>
    </row>
    <row r="22" spans="1:19">
      <c r="A22" s="33"/>
      <c r="B22" s="50"/>
      <c r="C22" s="50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7"/>
      <c r="S22" s="32"/>
    </row>
    <row r="23" spans="1:19">
      <c r="A23" s="64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58"/>
      <c r="S23" s="32"/>
    </row>
    <row r="24" spans="1:19" ht="25.15" thickBot="1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 t="s">
        <v>61</v>
      </c>
      <c r="P24" s="34"/>
      <c r="Q24" s="34"/>
      <c r="R24" s="35"/>
      <c r="S24" s="36">
        <f>SUM(S14:S23)</f>
        <v>9000</v>
      </c>
    </row>
    <row r="25" spans="1:19" ht="16.5" customHeight="1" thickTop="1"/>
    <row r="26" spans="1:19">
      <c r="A26" s="8"/>
      <c r="B26" s="8"/>
      <c r="C26" s="8"/>
      <c r="D26" s="8" t="s">
        <v>63</v>
      </c>
      <c r="E26" s="8"/>
      <c r="F26" s="8"/>
      <c r="G26" s="8"/>
      <c r="H26" s="8"/>
      <c r="I26" s="1" t="str">
        <f>+"("&amp;BAHTTEXT(S24)&amp;")"</f>
        <v>(เก้าพันบาทถ้วน)</v>
      </c>
      <c r="J26" s="9"/>
      <c r="K26" s="9"/>
      <c r="L26" s="9"/>
      <c r="M26" s="9"/>
      <c r="N26" s="9"/>
      <c r="O26" s="9"/>
      <c r="P26" s="9"/>
      <c r="Q26" s="9"/>
      <c r="R26" s="9"/>
    </row>
    <row r="29" spans="1:19">
      <c r="I29" s="48" t="s">
        <v>69</v>
      </c>
      <c r="J29" s="48"/>
      <c r="K29" s="48"/>
      <c r="L29" s="48"/>
      <c r="M29" s="48"/>
      <c r="N29" s="48"/>
      <c r="O29" s="48"/>
      <c r="P29" s="48"/>
      <c r="Q29" s="48"/>
      <c r="R29" s="48"/>
      <c r="S29" s="48"/>
    </row>
    <row r="30" spans="1:19">
      <c r="J30" s="51" t="str">
        <f>"("&amp;E8&amp;")"</f>
        <v>()</v>
      </c>
      <c r="K30" s="51"/>
      <c r="L30" s="51"/>
      <c r="M30" s="51"/>
      <c r="N30" s="51"/>
      <c r="O30" s="51"/>
      <c r="P30" s="51"/>
      <c r="Q30" s="51"/>
      <c r="R30" s="51"/>
    </row>
    <row r="32" spans="1:19" ht="15.8" customHeight="1"/>
    <row r="33" spans="1:19">
      <c r="A33" s="6"/>
      <c r="I33" s="49" t="s">
        <v>70</v>
      </c>
      <c r="J33" s="49"/>
      <c r="K33" s="49"/>
      <c r="L33" s="49"/>
      <c r="M33" s="49"/>
      <c r="N33" s="49"/>
      <c r="O33" s="49"/>
      <c r="P33" s="49"/>
      <c r="Q33" s="49"/>
      <c r="R33" s="49"/>
      <c r="S33" s="49"/>
    </row>
    <row r="34" spans="1:19">
      <c r="A34" s="6"/>
      <c r="I34" s="15"/>
      <c r="J34" s="55" t="s">
        <v>78</v>
      </c>
      <c r="K34" s="55"/>
      <c r="L34" s="55"/>
      <c r="M34" s="55"/>
      <c r="N34" s="55"/>
      <c r="O34" s="55"/>
      <c r="P34" s="55"/>
      <c r="Q34" s="55"/>
      <c r="R34" s="55"/>
      <c r="S34" s="15"/>
    </row>
    <row r="37" spans="1:19" hidden="1">
      <c r="A37" s="7" t="s">
        <v>64</v>
      </c>
      <c r="B37" s="37"/>
      <c r="E37" s="38" t="s">
        <v>32</v>
      </c>
      <c r="F37" s="38"/>
      <c r="G37" s="7">
        <v>1</v>
      </c>
      <c r="I37" s="7" t="s">
        <v>45</v>
      </c>
      <c r="L37" s="7">
        <v>2565</v>
      </c>
      <c r="P37" s="37">
        <v>0.25</v>
      </c>
      <c r="S37" s="39">
        <v>200</v>
      </c>
    </row>
    <row r="38" spans="1:19" hidden="1">
      <c r="A38" s="7" t="s">
        <v>65</v>
      </c>
      <c r="B38" s="37"/>
      <c r="E38" s="38" t="s">
        <v>31</v>
      </c>
      <c r="F38" s="38"/>
      <c r="G38" s="7">
        <v>2</v>
      </c>
      <c r="I38" s="7" t="s">
        <v>46</v>
      </c>
      <c r="L38" s="7">
        <v>2566</v>
      </c>
      <c r="P38" s="37">
        <v>0.27083333333333331</v>
      </c>
      <c r="S38" s="39">
        <v>300</v>
      </c>
    </row>
    <row r="39" spans="1:19" hidden="1">
      <c r="A39" s="7" t="s">
        <v>66</v>
      </c>
      <c r="B39" s="37"/>
      <c r="E39" s="38" t="s">
        <v>30</v>
      </c>
      <c r="F39" s="38"/>
      <c r="G39" s="7">
        <v>3</v>
      </c>
      <c r="I39" s="7" t="s">
        <v>47</v>
      </c>
      <c r="L39" s="7">
        <v>2567</v>
      </c>
      <c r="P39" s="37">
        <v>0.29166666666666669</v>
      </c>
      <c r="S39" s="39">
        <v>600</v>
      </c>
    </row>
    <row r="40" spans="1:19" hidden="1">
      <c r="A40" s="7" t="s">
        <v>67</v>
      </c>
      <c r="B40" s="37"/>
      <c r="E40" s="38" t="s">
        <v>13</v>
      </c>
      <c r="F40" s="38"/>
      <c r="G40" s="7">
        <v>4</v>
      </c>
      <c r="I40" s="7" t="s">
        <v>48</v>
      </c>
      <c r="L40" s="7">
        <v>2568</v>
      </c>
      <c r="P40" s="37">
        <v>0.3125</v>
      </c>
      <c r="S40" s="39">
        <v>800</v>
      </c>
    </row>
    <row r="41" spans="1:19" hidden="1">
      <c r="B41" s="37"/>
      <c r="E41" s="38" t="s">
        <v>14</v>
      </c>
      <c r="F41" s="38"/>
      <c r="G41" s="7">
        <v>5</v>
      </c>
      <c r="I41" s="7" t="s">
        <v>49</v>
      </c>
      <c r="L41" s="7">
        <v>2569</v>
      </c>
      <c r="P41" s="37">
        <v>0.33333333333333331</v>
      </c>
      <c r="S41" s="39">
        <v>1200</v>
      </c>
    </row>
    <row r="42" spans="1:19" hidden="1">
      <c r="B42" s="37"/>
      <c r="E42" s="38" t="s">
        <v>15</v>
      </c>
      <c r="F42" s="38"/>
      <c r="G42" s="7">
        <v>6</v>
      </c>
      <c r="I42" s="7" t="s">
        <v>50</v>
      </c>
      <c r="L42" s="7">
        <v>2570</v>
      </c>
      <c r="P42" s="37">
        <v>0.35416666666666669</v>
      </c>
      <c r="S42" s="39">
        <v>1600</v>
      </c>
    </row>
    <row r="43" spans="1:19" hidden="1">
      <c r="B43" s="37"/>
      <c r="E43" s="38" t="s">
        <v>16</v>
      </c>
      <c r="F43" s="38"/>
      <c r="G43" s="7">
        <v>7</v>
      </c>
      <c r="I43" s="7" t="s">
        <v>51</v>
      </c>
      <c r="L43" s="7">
        <v>2571</v>
      </c>
      <c r="P43" s="37">
        <v>0.375</v>
      </c>
    </row>
    <row r="44" spans="1:19" hidden="1">
      <c r="B44" s="37"/>
      <c r="E44" s="38" t="s">
        <v>17</v>
      </c>
      <c r="F44" s="38"/>
      <c r="G44" s="7">
        <v>8</v>
      </c>
      <c r="I44" s="7" t="s">
        <v>52</v>
      </c>
      <c r="L44" s="7">
        <v>2572</v>
      </c>
      <c r="P44" s="37">
        <v>0.39583333333333331</v>
      </c>
    </row>
    <row r="45" spans="1:19" hidden="1">
      <c r="B45" s="37"/>
      <c r="E45" s="38" t="s">
        <v>18</v>
      </c>
      <c r="F45" s="38"/>
      <c r="G45" s="7">
        <v>9</v>
      </c>
      <c r="I45" s="7" t="s">
        <v>53</v>
      </c>
      <c r="L45" s="7">
        <v>2573</v>
      </c>
      <c r="P45" s="37">
        <v>0.41666666666666669</v>
      </c>
    </row>
    <row r="46" spans="1:19" hidden="1">
      <c r="B46" s="37"/>
      <c r="E46" s="38" t="s">
        <v>19</v>
      </c>
      <c r="F46" s="38"/>
      <c r="G46" s="7">
        <v>10</v>
      </c>
      <c r="I46" s="7" t="s">
        <v>54</v>
      </c>
      <c r="L46" s="7">
        <v>2574</v>
      </c>
      <c r="P46" s="37">
        <v>0.4375</v>
      </c>
    </row>
    <row r="47" spans="1:19" hidden="1">
      <c r="B47" s="37"/>
      <c r="E47" s="38" t="s">
        <v>20</v>
      </c>
      <c r="F47" s="38"/>
      <c r="G47" s="7">
        <v>11</v>
      </c>
      <c r="I47" s="7" t="s">
        <v>55</v>
      </c>
      <c r="L47" s="7">
        <v>2575</v>
      </c>
      <c r="P47" s="37">
        <v>0.45833333333333331</v>
      </c>
    </row>
    <row r="48" spans="1:19" hidden="1">
      <c r="B48" s="37"/>
      <c r="E48" s="38" t="s">
        <v>21</v>
      </c>
      <c r="F48" s="38"/>
      <c r="G48" s="7">
        <v>12</v>
      </c>
      <c r="I48" s="7" t="s">
        <v>56</v>
      </c>
      <c r="L48" s="7">
        <v>2576</v>
      </c>
      <c r="P48" s="37">
        <v>0.47916666666666669</v>
      </c>
    </row>
    <row r="49" spans="2:16" hidden="1">
      <c r="B49" s="37"/>
      <c r="E49" s="38" t="s">
        <v>27</v>
      </c>
      <c r="F49" s="38"/>
      <c r="G49" s="7">
        <v>13</v>
      </c>
      <c r="L49" s="7">
        <v>2577</v>
      </c>
      <c r="P49" s="37">
        <v>0.5</v>
      </c>
    </row>
    <row r="50" spans="2:16" hidden="1">
      <c r="B50" s="37"/>
      <c r="E50" s="38" t="s">
        <v>22</v>
      </c>
      <c r="F50" s="38"/>
      <c r="G50" s="7">
        <v>14</v>
      </c>
      <c r="L50" s="7">
        <v>2578</v>
      </c>
      <c r="P50" s="37">
        <v>0.52083333333333337</v>
      </c>
    </row>
    <row r="51" spans="2:16" hidden="1">
      <c r="B51" s="37"/>
      <c r="E51" s="38" t="s">
        <v>23</v>
      </c>
      <c r="F51" s="38"/>
      <c r="G51" s="7">
        <v>15</v>
      </c>
      <c r="L51" s="7">
        <v>2579</v>
      </c>
      <c r="P51" s="37">
        <v>0.54166666666666663</v>
      </c>
    </row>
    <row r="52" spans="2:16" hidden="1">
      <c r="B52" s="37"/>
      <c r="E52" s="38" t="s">
        <v>24</v>
      </c>
      <c r="F52" s="38"/>
      <c r="G52" s="7">
        <v>16</v>
      </c>
      <c r="L52" s="7">
        <v>2580</v>
      </c>
      <c r="P52" s="37">
        <v>0.5625</v>
      </c>
    </row>
    <row r="53" spans="2:16" hidden="1">
      <c r="B53" s="37"/>
      <c r="E53" s="38" t="s">
        <v>25</v>
      </c>
      <c r="F53" s="38"/>
      <c r="G53" s="7">
        <v>17</v>
      </c>
      <c r="L53" s="7">
        <v>2581</v>
      </c>
      <c r="P53" s="37">
        <v>0.58333333333333337</v>
      </c>
    </row>
    <row r="54" spans="2:16" hidden="1">
      <c r="B54" s="37"/>
      <c r="E54" s="38" t="s">
        <v>26</v>
      </c>
      <c r="F54" s="38"/>
      <c r="G54" s="7">
        <v>18</v>
      </c>
      <c r="L54" s="7">
        <v>2582</v>
      </c>
      <c r="P54" s="37">
        <v>0.60416666666666663</v>
      </c>
    </row>
    <row r="55" spans="2:16" hidden="1">
      <c r="B55" s="37"/>
      <c r="E55" s="38" t="s">
        <v>28</v>
      </c>
      <c r="F55" s="38"/>
      <c r="G55" s="7">
        <v>19</v>
      </c>
      <c r="L55" s="7">
        <v>2583</v>
      </c>
      <c r="P55" s="37">
        <v>0.625</v>
      </c>
    </row>
    <row r="56" spans="2:16" hidden="1">
      <c r="B56" s="37"/>
      <c r="E56" s="38" t="s">
        <v>29</v>
      </c>
      <c r="F56" s="38"/>
      <c r="G56" s="7">
        <v>20</v>
      </c>
      <c r="L56" s="7">
        <v>2584</v>
      </c>
      <c r="P56" s="37">
        <v>0.64583333333333337</v>
      </c>
    </row>
    <row r="57" spans="2:16" hidden="1">
      <c r="B57" s="37"/>
      <c r="E57" s="38" t="s">
        <v>33</v>
      </c>
      <c r="F57" s="38"/>
      <c r="G57" s="7">
        <v>21</v>
      </c>
      <c r="L57" s="7">
        <v>2585</v>
      </c>
      <c r="P57" s="37">
        <v>0.66666666666666663</v>
      </c>
    </row>
    <row r="58" spans="2:16" hidden="1">
      <c r="B58" s="37"/>
      <c r="E58" s="38" t="s">
        <v>34</v>
      </c>
      <c r="F58" s="38"/>
      <c r="G58" s="7">
        <v>22</v>
      </c>
      <c r="L58" s="7">
        <v>2586</v>
      </c>
      <c r="P58" s="37">
        <v>0.6875</v>
      </c>
    </row>
    <row r="59" spans="2:16" hidden="1">
      <c r="B59" s="37"/>
      <c r="E59" s="38" t="s">
        <v>35</v>
      </c>
      <c r="F59" s="38"/>
      <c r="G59" s="7">
        <v>23</v>
      </c>
      <c r="L59" s="7">
        <v>2587</v>
      </c>
      <c r="P59" s="37">
        <v>0.70833333333333337</v>
      </c>
    </row>
    <row r="60" spans="2:16" hidden="1">
      <c r="B60" s="37"/>
      <c r="E60" s="38" t="s">
        <v>36</v>
      </c>
      <c r="F60" s="38"/>
      <c r="G60" s="7">
        <v>24</v>
      </c>
      <c r="L60" s="7">
        <v>2588</v>
      </c>
      <c r="P60" s="37">
        <v>0.72916666666666663</v>
      </c>
    </row>
    <row r="61" spans="2:16" hidden="1">
      <c r="B61" s="37"/>
      <c r="E61" s="38" t="s">
        <v>37</v>
      </c>
      <c r="F61" s="38"/>
      <c r="G61" s="7">
        <v>25</v>
      </c>
      <c r="L61" s="7">
        <v>2589</v>
      </c>
      <c r="P61" s="37">
        <v>0.75</v>
      </c>
    </row>
    <row r="62" spans="2:16" hidden="1">
      <c r="B62" s="37"/>
      <c r="E62" s="38" t="s">
        <v>38</v>
      </c>
      <c r="F62" s="38"/>
      <c r="G62" s="7">
        <v>26</v>
      </c>
      <c r="L62" s="7">
        <v>2590</v>
      </c>
      <c r="P62" s="37">
        <v>0.77083333333333337</v>
      </c>
    </row>
    <row r="63" spans="2:16" hidden="1">
      <c r="B63" s="37"/>
      <c r="E63" s="38" t="s">
        <v>39</v>
      </c>
      <c r="F63" s="38"/>
      <c r="G63" s="7">
        <v>27</v>
      </c>
      <c r="L63" s="7">
        <v>2591</v>
      </c>
      <c r="P63" s="37">
        <v>0.79166666666666663</v>
      </c>
    </row>
    <row r="64" spans="2:16" hidden="1">
      <c r="B64" s="37"/>
      <c r="E64" s="38" t="s">
        <v>40</v>
      </c>
      <c r="F64" s="38"/>
      <c r="G64" s="7">
        <v>28</v>
      </c>
      <c r="L64" s="7">
        <v>2592</v>
      </c>
      <c r="P64" s="37">
        <v>0.8125</v>
      </c>
    </row>
    <row r="65" spans="2:16" hidden="1">
      <c r="B65" s="37"/>
      <c r="E65" s="38" t="s">
        <v>41</v>
      </c>
      <c r="F65" s="38"/>
      <c r="G65" s="7">
        <v>29</v>
      </c>
      <c r="L65" s="7">
        <v>2593</v>
      </c>
      <c r="P65" s="37">
        <v>0.83333333333333337</v>
      </c>
    </row>
    <row r="66" spans="2:16" hidden="1">
      <c r="B66" s="37"/>
      <c r="E66" s="38" t="s">
        <v>42</v>
      </c>
      <c r="F66" s="38"/>
      <c r="G66" s="7">
        <v>30</v>
      </c>
      <c r="L66" s="7">
        <v>2594</v>
      </c>
      <c r="P66" s="37">
        <v>0.85416666666666663</v>
      </c>
    </row>
    <row r="67" spans="2:16" hidden="1">
      <c r="B67" s="37"/>
      <c r="E67" s="38" t="s">
        <v>43</v>
      </c>
      <c r="F67" s="38"/>
      <c r="G67" s="7">
        <v>31</v>
      </c>
      <c r="L67" s="7">
        <v>2595</v>
      </c>
      <c r="P67" s="37">
        <v>0.875</v>
      </c>
    </row>
    <row r="68" spans="2:16" hidden="1">
      <c r="B68" s="37"/>
      <c r="E68" s="38" t="s">
        <v>44</v>
      </c>
      <c r="F68" s="38"/>
      <c r="P68" s="37">
        <v>0.89583333333333337</v>
      </c>
    </row>
    <row r="69" spans="2:16" hidden="1">
      <c r="B69" s="37"/>
      <c r="E69" s="38" t="s">
        <v>58</v>
      </c>
      <c r="F69" s="38"/>
      <c r="P69" s="37">
        <v>0.91666666666666663</v>
      </c>
    </row>
    <row r="70" spans="2:16" hidden="1">
      <c r="B70" s="37"/>
      <c r="P70" s="37">
        <v>0.9375</v>
      </c>
    </row>
    <row r="71" spans="2:16" hidden="1">
      <c r="B71" s="37"/>
      <c r="P71" s="37">
        <v>0.95833333333333337</v>
      </c>
    </row>
    <row r="72" spans="2:16" hidden="1">
      <c r="B72" s="37"/>
      <c r="P72" s="37">
        <v>0.97916666666666663</v>
      </c>
    </row>
    <row r="73" spans="2:16" hidden="1"/>
    <row r="74" spans="2:16" hidden="1"/>
  </sheetData>
  <dataConsolidate/>
  <mergeCells count="29">
    <mergeCell ref="D19:R19"/>
    <mergeCell ref="O15:P15"/>
    <mergeCell ref="B16:C16"/>
    <mergeCell ref="B19:C19"/>
    <mergeCell ref="A20:R20"/>
    <mergeCell ref="O18:P18"/>
    <mergeCell ref="J34:R34"/>
    <mergeCell ref="C21:D21"/>
    <mergeCell ref="D22:R22"/>
    <mergeCell ref="O21:P21"/>
    <mergeCell ref="A23:R23"/>
    <mergeCell ref="J30:R30"/>
    <mergeCell ref="B22:C22"/>
    <mergeCell ref="I29:S29"/>
    <mergeCell ref="I33:S33"/>
    <mergeCell ref="A1:S1"/>
    <mergeCell ref="A2:S2"/>
    <mergeCell ref="G3:R3"/>
    <mergeCell ref="A4:S4"/>
    <mergeCell ref="P6:R6"/>
    <mergeCell ref="E8:J8"/>
    <mergeCell ref="L8:S8"/>
    <mergeCell ref="A9:S9"/>
    <mergeCell ref="A17:R17"/>
    <mergeCell ref="C18:D18"/>
    <mergeCell ref="D10:O10"/>
    <mergeCell ref="A13:R13"/>
    <mergeCell ref="C15:D15"/>
    <mergeCell ref="D16:R16"/>
  </mergeCells>
  <dataValidations count="6">
    <dataValidation type="list" allowBlank="1" showInputMessage="1" showErrorMessage="1" sqref="O6 B18 B21 B15" xr:uid="{00000000-0002-0000-0100-000000000000}">
      <formula1>$G$37:$G$67</formula1>
    </dataValidation>
    <dataValidation type="list" allowBlank="1" showInputMessage="1" showErrorMessage="1" sqref="C15:D15 C21:D21 C18:D18 P6" xr:uid="{00000000-0002-0000-0100-000001000000}">
      <formula1>$I$37:$I$48</formula1>
    </dataValidation>
    <dataValidation type="list" allowBlank="1" showInputMessage="1" showErrorMessage="1" sqref="S6 E21 E15 E18" xr:uid="{00000000-0002-0000-0100-000002000000}">
      <formula1>$L$37:$L$67</formula1>
    </dataValidation>
    <dataValidation type="list" allowBlank="1" showInputMessage="1" showErrorMessage="1" sqref="I18 G21 G18 I15 I21 G15" xr:uid="{00000000-0002-0000-0100-000003000000}">
      <formula1>$P$37:$P$72</formula1>
    </dataValidation>
    <dataValidation type="list" allowBlank="1" showInputMessage="1" showErrorMessage="1" sqref="A16 A19 A22" xr:uid="{00000000-0002-0000-0100-000004000000}">
      <formula1>$A$37:$A$40</formula1>
    </dataValidation>
    <dataValidation type="list" allowBlank="1" showInputMessage="1" showErrorMessage="1" sqref="G3" xr:uid="{00000000-0002-0000-0100-000005000000}">
      <formula1>$E$37:$E$69</formula1>
    </dataValidation>
  </dataValidations>
  <pageMargins left="0.68" right="0.23622047244094491" top="0.55118110236220474" bottom="0.74803149606299213" header="0.31496062992125984" footer="0.31496062992125984"/>
  <pageSetup paperSize="9" scale="9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อัตราตามที่ระเบียบกำหนด(ต้นแบบ)</vt:lpstr>
      <vt:lpstr>อัตราสูงกว่าที่ระเบียบกำหนด</vt:lpstr>
      <vt:lpstr>'อัตราตามที่ระเบียบกำหนด(ต้นแบบ)'!Print_Area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กนกวรรณ นาคเกตุ</dc:creator>
  <cp:lastModifiedBy>สุกัญญา ใยดำ</cp:lastModifiedBy>
  <cp:lastPrinted>2024-10-15T02:34:10Z</cp:lastPrinted>
  <dcterms:created xsi:type="dcterms:W3CDTF">2021-04-05T02:13:32Z</dcterms:created>
  <dcterms:modified xsi:type="dcterms:W3CDTF">2024-10-31T08:38:40Z</dcterms:modified>
</cp:coreProperties>
</file>